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教学文件（当前）\《摄影实训》（24学时）\期末成绩\"/>
    </mc:Choice>
  </mc:AlternateContent>
  <xr:revisionPtr revIDLastSave="0" documentId="13_ncr:1_{1D38213E-69E2-486D-BA63-182A312124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1" i="1" l="1"/>
  <c r="N41" i="1" s="1"/>
  <c r="J41" i="1"/>
  <c r="K41" i="1" s="1"/>
  <c r="I41" i="1"/>
  <c r="M40" i="1"/>
  <c r="N40" i="1" s="1"/>
  <c r="J40" i="1"/>
  <c r="K40" i="1" s="1"/>
  <c r="I40" i="1"/>
  <c r="M39" i="1"/>
  <c r="N39" i="1" s="1"/>
  <c r="J39" i="1"/>
  <c r="K39" i="1" s="1"/>
  <c r="I39" i="1"/>
  <c r="M38" i="1"/>
  <c r="J38" i="1"/>
  <c r="K38" i="1" s="1"/>
  <c r="I38" i="1"/>
  <c r="M37" i="1"/>
  <c r="N37" i="1" s="1"/>
  <c r="J37" i="1"/>
  <c r="K37" i="1" s="1"/>
  <c r="I37" i="1"/>
  <c r="M36" i="1"/>
  <c r="N36" i="1" s="1"/>
  <c r="J36" i="1"/>
  <c r="K36" i="1" s="1"/>
  <c r="I36" i="1"/>
  <c r="M35" i="1"/>
  <c r="N35" i="1" s="1"/>
  <c r="J35" i="1"/>
  <c r="K35" i="1" s="1"/>
  <c r="I35" i="1"/>
  <c r="M34" i="1"/>
  <c r="N34" i="1" s="1"/>
  <c r="J34" i="1"/>
  <c r="K34" i="1" s="1"/>
  <c r="I34" i="1"/>
  <c r="M33" i="1"/>
  <c r="J33" i="1"/>
  <c r="K33" i="1" s="1"/>
  <c r="I33" i="1"/>
  <c r="M32" i="1"/>
  <c r="N32" i="1" s="1"/>
  <c r="K32" i="1"/>
  <c r="J32" i="1"/>
  <c r="I32" i="1"/>
  <c r="M31" i="1"/>
  <c r="N31" i="1" s="1"/>
  <c r="J31" i="1"/>
  <c r="K31" i="1" s="1"/>
  <c r="I31" i="1"/>
  <c r="M30" i="1"/>
  <c r="N30" i="1" s="1"/>
  <c r="J30" i="1"/>
  <c r="K30" i="1" s="1"/>
  <c r="I30" i="1"/>
  <c r="M29" i="1"/>
  <c r="N29" i="1" s="1"/>
  <c r="J29" i="1"/>
  <c r="K29" i="1" s="1"/>
  <c r="I29" i="1"/>
  <c r="M28" i="1"/>
  <c r="N28" i="1" s="1"/>
  <c r="J28" i="1"/>
  <c r="K28" i="1" s="1"/>
  <c r="I28" i="1"/>
  <c r="M27" i="1"/>
  <c r="N27" i="1" s="1"/>
  <c r="J27" i="1"/>
  <c r="K27" i="1" s="1"/>
  <c r="I27" i="1"/>
  <c r="M26" i="1"/>
  <c r="N26" i="1" s="1"/>
  <c r="J26" i="1"/>
  <c r="K26" i="1" s="1"/>
  <c r="I26" i="1"/>
  <c r="M25" i="1"/>
  <c r="N25" i="1" s="1"/>
  <c r="J25" i="1"/>
  <c r="K25" i="1" s="1"/>
  <c r="I25" i="1"/>
  <c r="M24" i="1"/>
  <c r="N24" i="1" s="1"/>
  <c r="J24" i="1"/>
  <c r="K24" i="1" s="1"/>
  <c r="I24" i="1"/>
  <c r="M23" i="1"/>
  <c r="N23" i="1" s="1"/>
  <c r="J23" i="1"/>
  <c r="K23" i="1" s="1"/>
  <c r="I23" i="1"/>
  <c r="M22" i="1"/>
  <c r="N22" i="1" s="1"/>
  <c r="J22" i="1"/>
  <c r="K22" i="1" s="1"/>
  <c r="I22" i="1"/>
  <c r="M21" i="1"/>
  <c r="N21" i="1" s="1"/>
  <c r="J21" i="1"/>
  <c r="K21" i="1" s="1"/>
  <c r="I21" i="1"/>
  <c r="M20" i="1"/>
  <c r="N20" i="1" s="1"/>
  <c r="J20" i="1"/>
  <c r="K20" i="1" s="1"/>
  <c r="I20" i="1"/>
  <c r="M19" i="1"/>
  <c r="N19" i="1" s="1"/>
  <c r="J19" i="1"/>
  <c r="K19" i="1" s="1"/>
  <c r="I19" i="1"/>
  <c r="M18" i="1"/>
  <c r="N18" i="1" s="1"/>
  <c r="K18" i="1"/>
  <c r="J18" i="1"/>
  <c r="I18" i="1"/>
  <c r="M17" i="1"/>
  <c r="N17" i="1" s="1"/>
  <c r="J17" i="1"/>
  <c r="K17" i="1" s="1"/>
  <c r="I17" i="1"/>
  <c r="M16" i="1"/>
  <c r="N16" i="1" s="1"/>
  <c r="J16" i="1"/>
  <c r="K16" i="1" s="1"/>
  <c r="I16" i="1"/>
  <c r="M15" i="1"/>
  <c r="N15" i="1" s="1"/>
  <c r="J15" i="1"/>
  <c r="K15" i="1" s="1"/>
  <c r="I15" i="1"/>
  <c r="M14" i="1"/>
  <c r="N14" i="1" s="1"/>
  <c r="J14" i="1"/>
  <c r="K14" i="1" s="1"/>
  <c r="I14" i="1"/>
  <c r="M13" i="1"/>
  <c r="N13" i="1" s="1"/>
  <c r="J13" i="1"/>
  <c r="K13" i="1" s="1"/>
  <c r="I13" i="1"/>
  <c r="M12" i="1"/>
  <c r="N12" i="1" s="1"/>
  <c r="J12" i="1"/>
  <c r="K12" i="1" s="1"/>
  <c r="I12" i="1"/>
  <c r="M11" i="1"/>
  <c r="N11" i="1" s="1"/>
  <c r="J11" i="1"/>
  <c r="K11" i="1" s="1"/>
  <c r="I11" i="1"/>
  <c r="M10" i="1"/>
  <c r="N10" i="1" s="1"/>
  <c r="J10" i="1"/>
  <c r="K10" i="1" s="1"/>
  <c r="I10" i="1"/>
  <c r="M9" i="1"/>
  <c r="N9" i="1" s="1"/>
  <c r="J9" i="1"/>
  <c r="K9" i="1" s="1"/>
  <c r="I9" i="1"/>
  <c r="M8" i="1"/>
  <c r="N8" i="1" s="1"/>
  <c r="J8" i="1"/>
  <c r="K8" i="1" s="1"/>
  <c r="I8" i="1"/>
  <c r="M7" i="1"/>
  <c r="N7" i="1" s="1"/>
  <c r="J7" i="1"/>
  <c r="K7" i="1" s="1"/>
  <c r="I7" i="1"/>
  <c r="M6" i="1"/>
  <c r="N6" i="1" s="1"/>
  <c r="J6" i="1"/>
  <c r="K6" i="1" s="1"/>
  <c r="I6" i="1"/>
  <c r="M5" i="1"/>
  <c r="N5" i="1" s="1"/>
  <c r="K5" i="1"/>
  <c r="J5" i="1"/>
  <c r="I5" i="1"/>
  <c r="M4" i="1"/>
  <c r="N4" i="1" s="1"/>
  <c r="J4" i="1"/>
  <c r="K4" i="1" s="1"/>
  <c r="I4" i="1"/>
  <c r="M3" i="1"/>
  <c r="J3" i="1"/>
  <c r="K3" i="1" s="1"/>
  <c r="I3" i="1"/>
  <c r="O40" i="1" l="1"/>
  <c r="O32" i="1"/>
  <c r="O31" i="1"/>
  <c r="O28" i="1"/>
  <c r="O23" i="1"/>
  <c r="O20" i="1"/>
  <c r="O15" i="1"/>
  <c r="O11" i="1"/>
  <c r="O7" i="1"/>
  <c r="O4" i="1"/>
  <c r="N38" i="1"/>
  <c r="O38" i="1" s="1"/>
  <c r="N33" i="1"/>
  <c r="O33" i="1" s="1"/>
  <c r="O29" i="1"/>
  <c r="O12" i="1"/>
  <c r="O19" i="1"/>
  <c r="O16" i="1"/>
  <c r="O35" i="1"/>
  <c r="O36" i="1"/>
  <c r="O39" i="1"/>
  <c r="O24" i="1"/>
  <c r="O30" i="1"/>
  <c r="O27" i="1"/>
  <c r="O21" i="1"/>
  <c r="O25" i="1"/>
  <c r="O18" i="1"/>
  <c r="O26" i="1"/>
  <c r="O34" i="1"/>
  <c r="O22" i="1"/>
  <c r="O5" i="1"/>
  <c r="O9" i="1"/>
  <c r="O13" i="1"/>
  <c r="O17" i="1"/>
  <c r="O37" i="1"/>
  <c r="O41" i="1"/>
  <c r="O14" i="1"/>
  <c r="O8" i="1"/>
  <c r="O6" i="1"/>
  <c r="O10" i="1"/>
  <c r="N3" i="1"/>
  <c r="O3" i="1" s="1"/>
</calcChain>
</file>

<file path=xl/sharedStrings.xml><?xml version="1.0" encoding="utf-8"?>
<sst xmlns="http://schemas.openxmlformats.org/spreadsheetml/2006/main" count="55" uniqueCount="54">
  <si>
    <t>2024~2025第二学期 数字媒体技术2401班《摄影实训》期末成绩</t>
  </si>
  <si>
    <t>序号</t>
  </si>
  <si>
    <t>姓名</t>
  </si>
  <si>
    <t>实训表现
（10分）</t>
  </si>
  <si>
    <t>剧本创作
（20分）</t>
  </si>
  <si>
    <t>实训报告
（20分）</t>
  </si>
  <si>
    <t>请假</t>
  </si>
  <si>
    <t>迟到</t>
  </si>
  <si>
    <t>旷课</t>
  </si>
  <si>
    <t>出勤
总分</t>
  </si>
  <si>
    <t>平时成绩
总分</t>
  </si>
  <si>
    <t>平时成绩
折算（40%）</t>
  </si>
  <si>
    <t>结课作品</t>
  </si>
  <si>
    <t>考试成绩
折算（60%）</t>
  </si>
  <si>
    <t>总分</t>
  </si>
  <si>
    <t>宋佳芮</t>
  </si>
  <si>
    <t>徐欣彤</t>
  </si>
  <si>
    <t>李妍</t>
  </si>
  <si>
    <t>戴嘉</t>
  </si>
  <si>
    <t>赵漫航</t>
  </si>
  <si>
    <t>姜禹竹</t>
  </si>
  <si>
    <t>雷炅</t>
  </si>
  <si>
    <t>张新</t>
  </si>
  <si>
    <t>徐春浩</t>
  </si>
  <si>
    <t>李悦宁</t>
  </si>
  <si>
    <t>王艺璇</t>
  </si>
  <si>
    <t>王诗宇</t>
  </si>
  <si>
    <t>李雪</t>
  </si>
  <si>
    <t>隋东伯</t>
  </si>
  <si>
    <t>朱玥燃</t>
  </si>
  <si>
    <t>邹嘉欣</t>
  </si>
  <si>
    <t>滕傲</t>
  </si>
  <si>
    <t>肖佳雨</t>
  </si>
  <si>
    <t>张邃涵</t>
  </si>
  <si>
    <t>段思彤</t>
  </si>
  <si>
    <t>张嘉琪</t>
  </si>
  <si>
    <t>张欣</t>
  </si>
  <si>
    <t>付琳淋</t>
  </si>
  <si>
    <t>崔心茹</t>
  </si>
  <si>
    <t>张馨月</t>
  </si>
  <si>
    <t>曲娉瑶</t>
  </si>
  <si>
    <t>曲玥潞</t>
  </si>
  <si>
    <t>冯馨怡</t>
  </si>
  <si>
    <t>张与佟</t>
  </si>
  <si>
    <t>杜思瑶</t>
  </si>
  <si>
    <t>祝嘉恩</t>
  </si>
  <si>
    <t>侯佳阳</t>
  </si>
  <si>
    <t>孙庆谕</t>
  </si>
  <si>
    <t>佟忻阳</t>
  </si>
  <si>
    <t>刘慧妍</t>
  </si>
  <si>
    <t>冯俊哲</t>
  </si>
  <si>
    <t>林佳乐</t>
  </si>
  <si>
    <t>董漠</t>
  </si>
  <si>
    <t>李海龙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</si>
</sst>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_);[Red]\(0\)"/>
  </numFmts>
  <fonts count="6" x14ac:knownFonts="1">
    <font>
      <sz val="11"/>
      <color theme="1"/>
      <name val="等线"/>
      <charset val="134"/>
      <scheme val="minor"/>
    </font>
    <font>
      <b/>
      <sz val="16"/>
      <name val="黑体"/>
      <charset val="134"/>
    </font>
    <font>
      <sz val="12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9"/>
      <name val="等线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76" fontId="3" fillId="4" borderId="4" xfId="0" applyNumberFormat="1" applyFont="1" applyFill="1" applyBorder="1" applyAlignment="1">
      <alignment horizontal="center" vertical="center"/>
    </xf>
    <xf numFmtId="176" fontId="3" fillId="5" borderId="4" xfId="0" applyNumberFormat="1" applyFont="1" applyFill="1" applyBorder="1" applyAlignment="1">
      <alignment horizontal="center" vertical="center"/>
    </xf>
    <xf numFmtId="176" fontId="3" fillId="6" borderId="4" xfId="0" applyNumberFormat="1" applyFont="1" applyFill="1" applyBorder="1" applyAlignment="1">
      <alignment horizontal="center" vertical="center"/>
    </xf>
    <xf numFmtId="176" fontId="3" fillId="7" borderId="4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3" fillId="4" borderId="6" xfId="0" applyNumberFormat="1" applyFont="1" applyFill="1" applyBorder="1" applyAlignment="1">
      <alignment horizontal="center" vertical="center"/>
    </xf>
    <xf numFmtId="176" fontId="3" fillId="5" borderId="6" xfId="0" applyNumberFormat="1" applyFont="1" applyFill="1" applyBorder="1" applyAlignment="1">
      <alignment horizontal="center" vertical="center"/>
    </xf>
    <xf numFmtId="176" fontId="3" fillId="6" borderId="6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3" fillId="0" borderId="4" xfId="0" applyNumberFormat="1" applyFont="1" applyFill="1" applyBorder="1" applyAlignment="1">
      <alignment horizontal="center" vertical="center"/>
    </xf>
    <xf numFmtId="176" fontId="3" fillId="7" borderId="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常规" xfId="0" builtinId="0"/>
  </cellStyles>
  <dxfs count="1">
    <dxf>
      <fill>
        <patternFill patternType="solid">
          <bgColor rgb="FFFF33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3/relationships/customStorage" Target="customStorage/customStorage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zoomScaleNormal="100" workbookViewId="0">
      <pane ySplit="2" topLeftCell="A3" activePane="bottomLeft" state="frozen"/>
      <selection pane="bottomLeft" sqref="A1:O1"/>
    </sheetView>
  </sheetViews>
  <sheetFormatPr defaultColWidth="9" defaultRowHeight="14.25" x14ac:dyDescent="0.2"/>
  <cols>
    <col min="1" max="1" width="5.625" customWidth="1"/>
    <col min="2" max="5" width="10.625" customWidth="1"/>
    <col min="6" max="8" width="5.625" customWidth="1"/>
    <col min="9" max="9" width="10.625" customWidth="1"/>
    <col min="10" max="11" width="12.625" customWidth="1"/>
    <col min="12" max="12" width="10.625" customWidth="1"/>
    <col min="13" max="13" width="12.625" customWidth="1"/>
    <col min="14" max="14" width="10.625" customWidth="1"/>
    <col min="15" max="15" width="9" hidden="1" customWidth="1"/>
  </cols>
  <sheetData>
    <row r="1" spans="1:15" ht="39.950000000000003" customHeight="1" x14ac:dyDescent="0.2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9"/>
    </row>
    <row r="2" spans="1:15" ht="30" customHeight="1" x14ac:dyDescent="0.2">
      <c r="A2" s="1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2" t="s">
        <v>14</v>
      </c>
      <c r="O2" s="10" t="s">
        <v>14</v>
      </c>
    </row>
    <row r="3" spans="1:15" x14ac:dyDescent="0.2">
      <c r="A3" s="4">
        <v>1</v>
      </c>
      <c r="B3" s="5" t="s">
        <v>15</v>
      </c>
      <c r="C3" s="5">
        <v>10</v>
      </c>
      <c r="D3" s="5">
        <v>18</v>
      </c>
      <c r="E3" s="5">
        <v>17</v>
      </c>
      <c r="F3" s="5"/>
      <c r="G3" s="5"/>
      <c r="H3" s="5"/>
      <c r="I3" s="11">
        <f>50-F3*8-G3*8-H3*25</f>
        <v>50</v>
      </c>
      <c r="J3" s="12">
        <f>C3+D3+E3+I3</f>
        <v>95</v>
      </c>
      <c r="K3" s="13">
        <f>J3*0.6</f>
        <v>57</v>
      </c>
      <c r="L3" s="14">
        <v>85</v>
      </c>
      <c r="M3" s="13">
        <f>L3*0.4</f>
        <v>34</v>
      </c>
      <c r="N3" s="20">
        <f>K3+M3</f>
        <v>91</v>
      </c>
      <c r="O3" s="15" t="str">
        <f>IF(N3&gt;=90,"优秀",IF(N3&gt;=70,"良好",IF(N3&gt;=60,"及格","不及格")))</f>
        <v>优秀</v>
      </c>
    </row>
    <row r="4" spans="1:15" x14ac:dyDescent="0.2">
      <c r="A4" s="4">
        <v>2</v>
      </c>
      <c r="B4" s="23" t="s">
        <v>16</v>
      </c>
      <c r="C4" s="5">
        <v>10</v>
      </c>
      <c r="D4" s="5">
        <v>17</v>
      </c>
      <c r="E4" s="5">
        <v>17</v>
      </c>
      <c r="F4" s="5"/>
      <c r="G4" s="5"/>
      <c r="H4" s="5"/>
      <c r="I4" s="11">
        <f t="shared" ref="I4:I41" si="0">50-F4*8-G4*8-H4*25</f>
        <v>50</v>
      </c>
      <c r="J4" s="12">
        <f t="shared" ref="J4:J41" si="1">C4+D4+E4+I4</f>
        <v>94</v>
      </c>
      <c r="K4" s="13">
        <f t="shared" ref="K4:K41" si="2">J4*0.6</f>
        <v>56.4</v>
      </c>
      <c r="L4" s="14">
        <v>75</v>
      </c>
      <c r="M4" s="13">
        <f t="shared" ref="M4:M41" si="3">L4*0.4</f>
        <v>30</v>
      </c>
      <c r="N4" s="20">
        <f t="shared" ref="N4:N41" si="4">K4+M4</f>
        <v>86.4</v>
      </c>
      <c r="O4" s="15" t="str">
        <f t="shared" ref="O4:O41" si="5">IF(N4&gt;=90,"优秀",IF(N4&gt;=70,"良好",IF(N4&gt;=60,"及格","不及格")))</f>
        <v>良好</v>
      </c>
    </row>
    <row r="5" spans="1:15" x14ac:dyDescent="0.2">
      <c r="A5" s="4">
        <v>3</v>
      </c>
      <c r="B5" s="5" t="s">
        <v>17</v>
      </c>
      <c r="C5" s="5">
        <v>10</v>
      </c>
      <c r="D5" s="5">
        <v>17</v>
      </c>
      <c r="E5" s="5">
        <v>17</v>
      </c>
      <c r="F5" s="5"/>
      <c r="G5" s="5"/>
      <c r="H5" s="5"/>
      <c r="I5" s="11">
        <f t="shared" si="0"/>
        <v>50</v>
      </c>
      <c r="J5" s="12">
        <f t="shared" si="1"/>
        <v>94</v>
      </c>
      <c r="K5" s="13">
        <f t="shared" si="2"/>
        <v>56.4</v>
      </c>
      <c r="L5" s="14">
        <v>85</v>
      </c>
      <c r="M5" s="13">
        <f t="shared" si="3"/>
        <v>34</v>
      </c>
      <c r="N5" s="20">
        <f t="shared" si="4"/>
        <v>90.4</v>
      </c>
      <c r="O5" s="15" t="str">
        <f t="shared" si="5"/>
        <v>优秀</v>
      </c>
    </row>
    <row r="6" spans="1:15" x14ac:dyDescent="0.2">
      <c r="A6" s="4">
        <v>4</v>
      </c>
      <c r="B6" s="5" t="s">
        <v>18</v>
      </c>
      <c r="C6" s="5">
        <v>10</v>
      </c>
      <c r="D6" s="5">
        <v>18</v>
      </c>
      <c r="E6" s="5">
        <v>9</v>
      </c>
      <c r="F6" s="5"/>
      <c r="G6" s="5"/>
      <c r="H6" s="5"/>
      <c r="I6" s="11">
        <f t="shared" si="0"/>
        <v>50</v>
      </c>
      <c r="J6" s="12">
        <f t="shared" si="1"/>
        <v>87</v>
      </c>
      <c r="K6" s="13">
        <f t="shared" si="2"/>
        <v>52.199999999999996</v>
      </c>
      <c r="L6" s="14">
        <v>75</v>
      </c>
      <c r="M6" s="13">
        <f t="shared" si="3"/>
        <v>30</v>
      </c>
      <c r="N6" s="20">
        <f t="shared" si="4"/>
        <v>82.199999999999989</v>
      </c>
      <c r="O6" s="15" t="str">
        <f t="shared" si="5"/>
        <v>良好</v>
      </c>
    </row>
    <row r="7" spans="1:15" x14ac:dyDescent="0.2">
      <c r="A7" s="4">
        <v>5</v>
      </c>
      <c r="B7" s="5" t="s">
        <v>19</v>
      </c>
      <c r="C7" s="5">
        <v>10</v>
      </c>
      <c r="D7" s="5">
        <v>18</v>
      </c>
      <c r="E7" s="5">
        <v>18</v>
      </c>
      <c r="F7" s="5"/>
      <c r="G7" s="5"/>
      <c r="H7" s="5"/>
      <c r="I7" s="11">
        <f t="shared" si="0"/>
        <v>50</v>
      </c>
      <c r="J7" s="12">
        <f t="shared" si="1"/>
        <v>96</v>
      </c>
      <c r="K7" s="13">
        <f t="shared" si="2"/>
        <v>57.599999999999994</v>
      </c>
      <c r="L7" s="14">
        <v>75</v>
      </c>
      <c r="M7" s="13">
        <f t="shared" si="3"/>
        <v>30</v>
      </c>
      <c r="N7" s="20">
        <f t="shared" si="4"/>
        <v>87.6</v>
      </c>
      <c r="O7" s="15" t="str">
        <f t="shared" si="5"/>
        <v>良好</v>
      </c>
    </row>
    <row r="8" spans="1:15" x14ac:dyDescent="0.2">
      <c r="A8" s="4">
        <v>6</v>
      </c>
      <c r="B8" s="5" t="s">
        <v>20</v>
      </c>
      <c r="C8" s="5">
        <v>10</v>
      </c>
      <c r="D8" s="5">
        <v>17</v>
      </c>
      <c r="E8" s="5">
        <v>16</v>
      </c>
      <c r="F8" s="5"/>
      <c r="G8" s="5"/>
      <c r="H8" s="5"/>
      <c r="I8" s="11">
        <f t="shared" si="0"/>
        <v>50</v>
      </c>
      <c r="J8" s="12">
        <f t="shared" si="1"/>
        <v>93</v>
      </c>
      <c r="K8" s="13">
        <f t="shared" si="2"/>
        <v>55.8</v>
      </c>
      <c r="L8" s="14">
        <v>75</v>
      </c>
      <c r="M8" s="13">
        <f t="shared" si="3"/>
        <v>30</v>
      </c>
      <c r="N8" s="20">
        <f t="shared" si="4"/>
        <v>85.8</v>
      </c>
      <c r="O8" s="15" t="str">
        <f t="shared" si="5"/>
        <v>良好</v>
      </c>
    </row>
    <row r="9" spans="1:15" x14ac:dyDescent="0.2">
      <c r="A9" s="4">
        <v>7</v>
      </c>
      <c r="B9" s="5" t="s">
        <v>21</v>
      </c>
      <c r="C9" s="5">
        <v>10</v>
      </c>
      <c r="D9" s="5">
        <v>19</v>
      </c>
      <c r="E9" s="5">
        <v>14</v>
      </c>
      <c r="F9" s="5"/>
      <c r="G9" s="5"/>
      <c r="H9" s="5"/>
      <c r="I9" s="11">
        <f t="shared" si="0"/>
        <v>50</v>
      </c>
      <c r="J9" s="12">
        <f t="shared" si="1"/>
        <v>93</v>
      </c>
      <c r="K9" s="13">
        <f t="shared" si="2"/>
        <v>55.8</v>
      </c>
      <c r="L9" s="14">
        <v>90</v>
      </c>
      <c r="M9" s="13">
        <f t="shared" si="3"/>
        <v>36</v>
      </c>
      <c r="N9" s="20">
        <f t="shared" si="4"/>
        <v>91.8</v>
      </c>
      <c r="O9" s="15" t="str">
        <f t="shared" si="5"/>
        <v>优秀</v>
      </c>
    </row>
    <row r="10" spans="1:15" x14ac:dyDescent="0.2">
      <c r="A10" s="4">
        <v>8</v>
      </c>
      <c r="B10" s="5" t="s">
        <v>22</v>
      </c>
      <c r="C10" s="5">
        <v>10</v>
      </c>
      <c r="D10" s="5">
        <v>18</v>
      </c>
      <c r="E10" s="5">
        <v>18</v>
      </c>
      <c r="F10" s="5"/>
      <c r="G10" s="5"/>
      <c r="H10" s="5"/>
      <c r="I10" s="11">
        <f t="shared" si="0"/>
        <v>50</v>
      </c>
      <c r="J10" s="12">
        <f t="shared" si="1"/>
        <v>96</v>
      </c>
      <c r="K10" s="13">
        <f t="shared" si="2"/>
        <v>57.599999999999994</v>
      </c>
      <c r="L10" s="14">
        <v>85</v>
      </c>
      <c r="M10" s="13">
        <f t="shared" si="3"/>
        <v>34</v>
      </c>
      <c r="N10" s="20">
        <f t="shared" si="4"/>
        <v>91.6</v>
      </c>
      <c r="O10" s="15" t="str">
        <f t="shared" si="5"/>
        <v>优秀</v>
      </c>
    </row>
    <row r="11" spans="1:15" x14ac:dyDescent="0.2">
      <c r="A11" s="4">
        <v>9</v>
      </c>
      <c r="B11" s="5" t="s">
        <v>23</v>
      </c>
      <c r="C11" s="5">
        <v>10</v>
      </c>
      <c r="D11" s="5">
        <v>17</v>
      </c>
      <c r="E11" s="5">
        <v>12</v>
      </c>
      <c r="F11" s="5"/>
      <c r="G11" s="5"/>
      <c r="H11" s="5"/>
      <c r="I11" s="11">
        <f t="shared" si="0"/>
        <v>50</v>
      </c>
      <c r="J11" s="12">
        <f t="shared" si="1"/>
        <v>89</v>
      </c>
      <c r="K11" s="13">
        <f t="shared" si="2"/>
        <v>53.4</v>
      </c>
      <c r="L11" s="14">
        <v>75</v>
      </c>
      <c r="M11" s="13">
        <f t="shared" si="3"/>
        <v>30</v>
      </c>
      <c r="N11" s="20">
        <f t="shared" si="4"/>
        <v>83.4</v>
      </c>
      <c r="O11" s="15" t="str">
        <f t="shared" si="5"/>
        <v>良好</v>
      </c>
    </row>
    <row r="12" spans="1:15" x14ac:dyDescent="0.2">
      <c r="A12" s="4">
        <v>10</v>
      </c>
      <c r="B12" s="23" t="s">
        <v>24</v>
      </c>
      <c r="C12" s="5">
        <v>8</v>
      </c>
      <c r="D12" s="5">
        <v>17</v>
      </c>
      <c r="E12" s="5">
        <v>14</v>
      </c>
      <c r="F12" s="5"/>
      <c r="G12" s="5"/>
      <c r="H12" s="5"/>
      <c r="I12" s="11">
        <f t="shared" si="0"/>
        <v>50</v>
      </c>
      <c r="J12" s="12">
        <f t="shared" si="1"/>
        <v>89</v>
      </c>
      <c r="K12" s="13">
        <f t="shared" si="2"/>
        <v>53.4</v>
      </c>
      <c r="L12" s="14">
        <v>65</v>
      </c>
      <c r="M12" s="13">
        <f t="shared" si="3"/>
        <v>26</v>
      </c>
      <c r="N12" s="20">
        <f t="shared" si="4"/>
        <v>79.400000000000006</v>
      </c>
      <c r="O12" s="15" t="str">
        <f t="shared" si="5"/>
        <v>良好</v>
      </c>
    </row>
    <row r="13" spans="1:15" x14ac:dyDescent="0.2">
      <c r="A13" s="4">
        <v>11</v>
      </c>
      <c r="B13" s="23" t="s">
        <v>25</v>
      </c>
      <c r="C13" s="5">
        <v>10</v>
      </c>
      <c r="D13" s="5">
        <v>17</v>
      </c>
      <c r="E13" s="5">
        <v>14</v>
      </c>
      <c r="F13" s="5"/>
      <c r="G13" s="5"/>
      <c r="H13" s="5"/>
      <c r="I13" s="11">
        <f t="shared" si="0"/>
        <v>50</v>
      </c>
      <c r="J13" s="12">
        <f t="shared" si="1"/>
        <v>91</v>
      </c>
      <c r="K13" s="13">
        <f t="shared" si="2"/>
        <v>54.6</v>
      </c>
      <c r="L13" s="14">
        <v>75</v>
      </c>
      <c r="M13" s="13">
        <f t="shared" si="3"/>
        <v>30</v>
      </c>
      <c r="N13" s="20">
        <f t="shared" si="4"/>
        <v>84.6</v>
      </c>
      <c r="O13" s="15" t="str">
        <f t="shared" si="5"/>
        <v>良好</v>
      </c>
    </row>
    <row r="14" spans="1:15" x14ac:dyDescent="0.2">
      <c r="A14" s="4">
        <v>12</v>
      </c>
      <c r="B14" s="23" t="s">
        <v>26</v>
      </c>
      <c r="C14" s="5">
        <v>10</v>
      </c>
      <c r="D14" s="5">
        <v>18</v>
      </c>
      <c r="E14" s="5">
        <v>12</v>
      </c>
      <c r="F14" s="5"/>
      <c r="G14" s="5"/>
      <c r="H14" s="5"/>
      <c r="I14" s="11">
        <f t="shared" si="0"/>
        <v>50</v>
      </c>
      <c r="J14" s="12">
        <f t="shared" si="1"/>
        <v>90</v>
      </c>
      <c r="K14" s="13">
        <f t="shared" si="2"/>
        <v>54</v>
      </c>
      <c r="L14" s="14">
        <v>75</v>
      </c>
      <c r="M14" s="13">
        <f t="shared" si="3"/>
        <v>30</v>
      </c>
      <c r="N14" s="20">
        <f t="shared" si="4"/>
        <v>84</v>
      </c>
      <c r="O14" s="15" t="str">
        <f t="shared" si="5"/>
        <v>良好</v>
      </c>
    </row>
    <row r="15" spans="1:15" x14ac:dyDescent="0.2">
      <c r="A15" s="4">
        <v>13</v>
      </c>
      <c r="B15" s="23" t="s">
        <v>27</v>
      </c>
      <c r="C15" s="5">
        <v>10</v>
      </c>
      <c r="D15" s="5">
        <v>18</v>
      </c>
      <c r="E15" s="5">
        <v>9</v>
      </c>
      <c r="F15" s="5"/>
      <c r="G15" s="5"/>
      <c r="H15" s="5"/>
      <c r="I15" s="11">
        <f t="shared" si="0"/>
        <v>50</v>
      </c>
      <c r="J15" s="12">
        <f t="shared" si="1"/>
        <v>87</v>
      </c>
      <c r="K15" s="13">
        <f t="shared" si="2"/>
        <v>52.199999999999996</v>
      </c>
      <c r="L15" s="14">
        <v>75</v>
      </c>
      <c r="M15" s="13">
        <f t="shared" si="3"/>
        <v>30</v>
      </c>
      <c r="N15" s="20">
        <f t="shared" si="4"/>
        <v>82.199999999999989</v>
      </c>
      <c r="O15" s="15" t="str">
        <f t="shared" si="5"/>
        <v>良好</v>
      </c>
    </row>
    <row r="16" spans="1:15" x14ac:dyDescent="0.2">
      <c r="A16" s="4">
        <v>14</v>
      </c>
      <c r="B16" s="23" t="s">
        <v>28</v>
      </c>
      <c r="C16" s="5">
        <v>8</v>
      </c>
      <c r="D16" s="5">
        <v>18</v>
      </c>
      <c r="E16" s="5">
        <v>17</v>
      </c>
      <c r="F16" s="5"/>
      <c r="G16" s="5"/>
      <c r="H16" s="5"/>
      <c r="I16" s="11">
        <f t="shared" si="0"/>
        <v>50</v>
      </c>
      <c r="J16" s="12">
        <f t="shared" si="1"/>
        <v>93</v>
      </c>
      <c r="K16" s="13">
        <f t="shared" si="2"/>
        <v>55.8</v>
      </c>
      <c r="L16" s="14">
        <v>65</v>
      </c>
      <c r="M16" s="13">
        <f t="shared" si="3"/>
        <v>26</v>
      </c>
      <c r="N16" s="20">
        <f t="shared" si="4"/>
        <v>81.8</v>
      </c>
      <c r="O16" s="15" t="str">
        <f t="shared" si="5"/>
        <v>良好</v>
      </c>
    </row>
    <row r="17" spans="1:15" x14ac:dyDescent="0.2">
      <c r="A17" s="4">
        <v>15</v>
      </c>
      <c r="B17" s="23" t="s">
        <v>29</v>
      </c>
      <c r="C17" s="5">
        <v>10</v>
      </c>
      <c r="D17" s="5">
        <v>19</v>
      </c>
      <c r="E17" s="5">
        <v>15</v>
      </c>
      <c r="F17" s="5"/>
      <c r="G17" s="5"/>
      <c r="H17" s="5"/>
      <c r="I17" s="11">
        <f t="shared" si="0"/>
        <v>50</v>
      </c>
      <c r="J17" s="12">
        <f t="shared" si="1"/>
        <v>94</v>
      </c>
      <c r="K17" s="13">
        <f t="shared" si="2"/>
        <v>56.4</v>
      </c>
      <c r="L17" s="14">
        <v>75</v>
      </c>
      <c r="M17" s="13">
        <f t="shared" si="3"/>
        <v>30</v>
      </c>
      <c r="N17" s="20">
        <f t="shared" si="4"/>
        <v>86.4</v>
      </c>
      <c r="O17" s="15" t="str">
        <f t="shared" si="5"/>
        <v>良好</v>
      </c>
    </row>
    <row r="18" spans="1:15" x14ac:dyDescent="0.2">
      <c r="A18" s="4">
        <v>16</v>
      </c>
      <c r="B18" s="23" t="s">
        <v>30</v>
      </c>
      <c r="C18" s="5">
        <v>10</v>
      </c>
      <c r="D18" s="5">
        <v>19</v>
      </c>
      <c r="E18" s="5">
        <v>13</v>
      </c>
      <c r="F18" s="5"/>
      <c r="G18" s="5"/>
      <c r="H18" s="5"/>
      <c r="I18" s="11">
        <f t="shared" si="0"/>
        <v>50</v>
      </c>
      <c r="J18" s="12">
        <f t="shared" si="1"/>
        <v>92</v>
      </c>
      <c r="K18" s="13">
        <f t="shared" si="2"/>
        <v>55.199999999999996</v>
      </c>
      <c r="L18" s="14">
        <v>75</v>
      </c>
      <c r="M18" s="13">
        <f t="shared" si="3"/>
        <v>30</v>
      </c>
      <c r="N18" s="20">
        <f t="shared" si="4"/>
        <v>85.199999999999989</v>
      </c>
      <c r="O18" s="15" t="str">
        <f t="shared" si="5"/>
        <v>良好</v>
      </c>
    </row>
    <row r="19" spans="1:15" x14ac:dyDescent="0.2">
      <c r="A19" s="4">
        <v>17</v>
      </c>
      <c r="B19" s="23" t="s">
        <v>31</v>
      </c>
      <c r="C19" s="5">
        <v>8</v>
      </c>
      <c r="D19" s="5">
        <v>19</v>
      </c>
      <c r="E19" s="5">
        <v>17</v>
      </c>
      <c r="F19" s="5"/>
      <c r="G19" s="5"/>
      <c r="H19" s="5"/>
      <c r="I19" s="11">
        <f t="shared" si="0"/>
        <v>50</v>
      </c>
      <c r="J19" s="12">
        <f t="shared" si="1"/>
        <v>94</v>
      </c>
      <c r="K19" s="13">
        <f t="shared" si="2"/>
        <v>56.4</v>
      </c>
      <c r="L19" s="14">
        <v>65</v>
      </c>
      <c r="M19" s="13">
        <f t="shared" si="3"/>
        <v>26</v>
      </c>
      <c r="N19" s="20">
        <f t="shared" si="4"/>
        <v>82.4</v>
      </c>
      <c r="O19" s="15" t="str">
        <f t="shared" si="5"/>
        <v>良好</v>
      </c>
    </row>
    <row r="20" spans="1:15" x14ac:dyDescent="0.2">
      <c r="A20" s="4">
        <v>18</v>
      </c>
      <c r="B20" s="23" t="s">
        <v>32</v>
      </c>
      <c r="C20" s="5">
        <v>10</v>
      </c>
      <c r="D20" s="5">
        <v>18</v>
      </c>
      <c r="E20" s="5">
        <v>8</v>
      </c>
      <c r="F20" s="5"/>
      <c r="G20" s="5"/>
      <c r="H20" s="5"/>
      <c r="I20" s="11">
        <f t="shared" si="0"/>
        <v>50</v>
      </c>
      <c r="J20" s="12">
        <f t="shared" si="1"/>
        <v>86</v>
      </c>
      <c r="K20" s="13">
        <f t="shared" si="2"/>
        <v>51.6</v>
      </c>
      <c r="L20" s="14">
        <v>75</v>
      </c>
      <c r="M20" s="13">
        <f t="shared" si="3"/>
        <v>30</v>
      </c>
      <c r="N20" s="20">
        <f t="shared" si="4"/>
        <v>81.599999999999994</v>
      </c>
      <c r="O20" s="15" t="str">
        <f t="shared" si="5"/>
        <v>良好</v>
      </c>
    </row>
    <row r="21" spans="1:15" x14ac:dyDescent="0.2">
      <c r="A21" s="4">
        <v>19</v>
      </c>
      <c r="B21" s="23" t="s">
        <v>33</v>
      </c>
      <c r="C21" s="5">
        <v>10</v>
      </c>
      <c r="D21" s="5">
        <v>17</v>
      </c>
      <c r="E21" s="5">
        <v>14</v>
      </c>
      <c r="F21" s="5"/>
      <c r="G21" s="5"/>
      <c r="H21" s="5"/>
      <c r="I21" s="11">
        <f t="shared" si="0"/>
        <v>50</v>
      </c>
      <c r="J21" s="12">
        <f t="shared" si="1"/>
        <v>91</v>
      </c>
      <c r="K21" s="13">
        <f t="shared" si="2"/>
        <v>54.6</v>
      </c>
      <c r="L21" s="14">
        <v>90</v>
      </c>
      <c r="M21" s="13">
        <f t="shared" si="3"/>
        <v>36</v>
      </c>
      <c r="N21" s="20">
        <f t="shared" si="4"/>
        <v>90.6</v>
      </c>
      <c r="O21" s="15" t="str">
        <f t="shared" si="5"/>
        <v>优秀</v>
      </c>
    </row>
    <row r="22" spans="1:15" x14ac:dyDescent="0.2">
      <c r="A22" s="4">
        <v>20</v>
      </c>
      <c r="B22" s="23" t="s">
        <v>34</v>
      </c>
      <c r="C22" s="5">
        <v>10</v>
      </c>
      <c r="D22" s="5">
        <v>17</v>
      </c>
      <c r="E22" s="5">
        <v>18</v>
      </c>
      <c r="F22" s="5"/>
      <c r="G22" s="5"/>
      <c r="H22" s="5"/>
      <c r="I22" s="11">
        <f t="shared" si="0"/>
        <v>50</v>
      </c>
      <c r="J22" s="12">
        <f t="shared" si="1"/>
        <v>95</v>
      </c>
      <c r="K22" s="13">
        <f t="shared" si="2"/>
        <v>57</v>
      </c>
      <c r="L22" s="14">
        <v>90</v>
      </c>
      <c r="M22" s="13">
        <f t="shared" si="3"/>
        <v>36</v>
      </c>
      <c r="N22" s="20">
        <f t="shared" si="4"/>
        <v>93</v>
      </c>
      <c r="O22" s="15" t="str">
        <f t="shared" si="5"/>
        <v>优秀</v>
      </c>
    </row>
    <row r="23" spans="1:15" x14ac:dyDescent="0.2">
      <c r="A23" s="4">
        <v>21</v>
      </c>
      <c r="B23" s="23" t="s">
        <v>35</v>
      </c>
      <c r="C23" s="5">
        <v>10</v>
      </c>
      <c r="D23" s="5">
        <v>17</v>
      </c>
      <c r="E23" s="5">
        <v>16</v>
      </c>
      <c r="F23" s="5"/>
      <c r="G23" s="5"/>
      <c r="H23" s="5"/>
      <c r="I23" s="11">
        <f t="shared" si="0"/>
        <v>50</v>
      </c>
      <c r="J23" s="12">
        <f t="shared" si="1"/>
        <v>93</v>
      </c>
      <c r="K23" s="13">
        <f t="shared" si="2"/>
        <v>55.8</v>
      </c>
      <c r="L23" s="14">
        <v>75</v>
      </c>
      <c r="M23" s="13">
        <f t="shared" si="3"/>
        <v>30</v>
      </c>
      <c r="N23" s="20">
        <f t="shared" si="4"/>
        <v>85.8</v>
      </c>
      <c r="O23" s="15" t="str">
        <f t="shared" si="5"/>
        <v>良好</v>
      </c>
    </row>
    <row r="24" spans="1:15" x14ac:dyDescent="0.2">
      <c r="A24" s="4">
        <v>22</v>
      </c>
      <c r="B24" s="23" t="s">
        <v>36</v>
      </c>
      <c r="C24" s="5">
        <v>10</v>
      </c>
      <c r="D24" s="5">
        <v>18</v>
      </c>
      <c r="E24" s="5">
        <v>18</v>
      </c>
      <c r="F24" s="5"/>
      <c r="G24" s="5"/>
      <c r="H24" s="5"/>
      <c r="I24" s="11">
        <f t="shared" si="0"/>
        <v>50</v>
      </c>
      <c r="J24" s="12">
        <f t="shared" si="1"/>
        <v>96</v>
      </c>
      <c r="K24" s="13">
        <f t="shared" si="2"/>
        <v>57.599999999999994</v>
      </c>
      <c r="L24" s="14">
        <v>75</v>
      </c>
      <c r="M24" s="13">
        <f t="shared" si="3"/>
        <v>30</v>
      </c>
      <c r="N24" s="20">
        <f t="shared" si="4"/>
        <v>87.6</v>
      </c>
      <c r="O24" s="15" t="str">
        <f t="shared" si="5"/>
        <v>良好</v>
      </c>
    </row>
    <row r="25" spans="1:15" x14ac:dyDescent="0.2">
      <c r="A25" s="4">
        <v>23</v>
      </c>
      <c r="B25" s="23" t="s">
        <v>37</v>
      </c>
      <c r="C25" s="5">
        <v>10</v>
      </c>
      <c r="D25" s="5">
        <v>19</v>
      </c>
      <c r="E25" s="5">
        <v>17</v>
      </c>
      <c r="F25" s="5"/>
      <c r="G25" s="5"/>
      <c r="H25" s="5"/>
      <c r="I25" s="11">
        <f t="shared" si="0"/>
        <v>50</v>
      </c>
      <c r="J25" s="12">
        <f t="shared" si="1"/>
        <v>96</v>
      </c>
      <c r="K25" s="13">
        <f t="shared" si="2"/>
        <v>57.599999999999994</v>
      </c>
      <c r="L25" s="14">
        <v>75</v>
      </c>
      <c r="M25" s="13">
        <f t="shared" si="3"/>
        <v>30</v>
      </c>
      <c r="N25" s="20">
        <f t="shared" si="4"/>
        <v>87.6</v>
      </c>
      <c r="O25" s="15" t="str">
        <f t="shared" si="5"/>
        <v>良好</v>
      </c>
    </row>
    <row r="26" spans="1:15" x14ac:dyDescent="0.2">
      <c r="A26" s="4">
        <v>24</v>
      </c>
      <c r="B26" s="23" t="s">
        <v>38</v>
      </c>
      <c r="C26" s="5">
        <v>10</v>
      </c>
      <c r="D26" s="5">
        <v>18</v>
      </c>
      <c r="E26" s="5">
        <v>16</v>
      </c>
      <c r="F26" s="5"/>
      <c r="G26" s="5"/>
      <c r="H26" s="5"/>
      <c r="I26" s="11">
        <f t="shared" si="0"/>
        <v>50</v>
      </c>
      <c r="J26" s="12">
        <f t="shared" si="1"/>
        <v>94</v>
      </c>
      <c r="K26" s="13">
        <f t="shared" si="2"/>
        <v>56.4</v>
      </c>
      <c r="L26" s="14">
        <v>75</v>
      </c>
      <c r="M26" s="13">
        <f t="shared" si="3"/>
        <v>30</v>
      </c>
      <c r="N26" s="20">
        <f t="shared" si="4"/>
        <v>86.4</v>
      </c>
      <c r="O26" s="15" t="str">
        <f t="shared" si="5"/>
        <v>良好</v>
      </c>
    </row>
    <row r="27" spans="1:15" x14ac:dyDescent="0.2">
      <c r="A27" s="4">
        <v>25</v>
      </c>
      <c r="B27" s="23" t="s">
        <v>39</v>
      </c>
      <c r="C27" s="5">
        <v>10</v>
      </c>
      <c r="D27" s="5">
        <v>17</v>
      </c>
      <c r="E27" s="5">
        <v>17</v>
      </c>
      <c r="F27" s="5"/>
      <c r="G27" s="5"/>
      <c r="H27" s="5"/>
      <c r="I27" s="11">
        <f t="shared" si="0"/>
        <v>50</v>
      </c>
      <c r="J27" s="12">
        <f t="shared" si="1"/>
        <v>94</v>
      </c>
      <c r="K27" s="13">
        <f t="shared" si="2"/>
        <v>56.4</v>
      </c>
      <c r="L27" s="14">
        <v>75</v>
      </c>
      <c r="M27" s="13">
        <f t="shared" si="3"/>
        <v>30</v>
      </c>
      <c r="N27" s="20">
        <f t="shared" si="4"/>
        <v>86.4</v>
      </c>
      <c r="O27" s="15" t="str">
        <f t="shared" si="5"/>
        <v>良好</v>
      </c>
    </row>
    <row r="28" spans="1:15" x14ac:dyDescent="0.2">
      <c r="A28" s="4">
        <v>26</v>
      </c>
      <c r="B28" s="23" t="s">
        <v>40</v>
      </c>
      <c r="C28" s="5">
        <v>10</v>
      </c>
      <c r="D28" s="5">
        <v>18</v>
      </c>
      <c r="E28" s="5">
        <v>13</v>
      </c>
      <c r="F28" s="5"/>
      <c r="G28" s="5"/>
      <c r="H28" s="5"/>
      <c r="I28" s="11">
        <f t="shared" si="0"/>
        <v>50</v>
      </c>
      <c r="J28" s="12">
        <f t="shared" si="1"/>
        <v>91</v>
      </c>
      <c r="K28" s="13">
        <f t="shared" si="2"/>
        <v>54.6</v>
      </c>
      <c r="L28" s="14">
        <v>75</v>
      </c>
      <c r="M28" s="13">
        <f t="shared" si="3"/>
        <v>30</v>
      </c>
      <c r="N28" s="20">
        <f t="shared" si="4"/>
        <v>84.6</v>
      </c>
      <c r="O28" s="15" t="str">
        <f t="shared" si="5"/>
        <v>良好</v>
      </c>
    </row>
    <row r="29" spans="1:15" x14ac:dyDescent="0.2">
      <c r="A29" s="4">
        <v>27</v>
      </c>
      <c r="B29" s="23" t="s">
        <v>41</v>
      </c>
      <c r="C29" s="5">
        <v>10</v>
      </c>
      <c r="D29" s="5">
        <v>17</v>
      </c>
      <c r="E29" s="5">
        <v>9</v>
      </c>
      <c r="F29" s="5"/>
      <c r="G29" s="5"/>
      <c r="H29" s="5"/>
      <c r="I29" s="11">
        <f t="shared" si="0"/>
        <v>50</v>
      </c>
      <c r="J29" s="12">
        <f t="shared" si="1"/>
        <v>86</v>
      </c>
      <c r="K29" s="13">
        <f t="shared" si="2"/>
        <v>51.6</v>
      </c>
      <c r="L29" s="14">
        <v>75</v>
      </c>
      <c r="M29" s="13">
        <f t="shared" si="3"/>
        <v>30</v>
      </c>
      <c r="N29" s="20">
        <f t="shared" si="4"/>
        <v>81.599999999999994</v>
      </c>
      <c r="O29" s="15" t="str">
        <f t="shared" si="5"/>
        <v>良好</v>
      </c>
    </row>
    <row r="30" spans="1:15" x14ac:dyDescent="0.2">
      <c r="A30" s="4">
        <v>28</v>
      </c>
      <c r="B30" s="23" t="s">
        <v>42</v>
      </c>
      <c r="C30" s="5">
        <v>10</v>
      </c>
      <c r="D30" s="5">
        <v>18</v>
      </c>
      <c r="E30" s="5">
        <v>20</v>
      </c>
      <c r="F30" s="5"/>
      <c r="G30" s="5"/>
      <c r="H30" s="5"/>
      <c r="I30" s="11">
        <f t="shared" si="0"/>
        <v>50</v>
      </c>
      <c r="J30" s="12">
        <f t="shared" si="1"/>
        <v>98</v>
      </c>
      <c r="K30" s="13">
        <f t="shared" si="2"/>
        <v>58.8</v>
      </c>
      <c r="L30" s="14">
        <v>75</v>
      </c>
      <c r="M30" s="13">
        <f t="shared" si="3"/>
        <v>30</v>
      </c>
      <c r="N30" s="20">
        <f t="shared" si="4"/>
        <v>88.8</v>
      </c>
      <c r="O30" s="15" t="str">
        <f t="shared" si="5"/>
        <v>良好</v>
      </c>
    </row>
    <row r="31" spans="1:15" x14ac:dyDescent="0.2">
      <c r="A31" s="4">
        <v>29</v>
      </c>
      <c r="B31" s="23" t="s">
        <v>43</v>
      </c>
      <c r="C31" s="5">
        <v>10</v>
      </c>
      <c r="D31" s="5">
        <v>19</v>
      </c>
      <c r="E31" s="5">
        <v>5</v>
      </c>
      <c r="F31" s="5"/>
      <c r="G31" s="5"/>
      <c r="H31" s="5"/>
      <c r="I31" s="11">
        <f t="shared" si="0"/>
        <v>50</v>
      </c>
      <c r="J31" s="12">
        <f t="shared" si="1"/>
        <v>84</v>
      </c>
      <c r="K31" s="13">
        <f t="shared" si="2"/>
        <v>50.4</v>
      </c>
      <c r="L31" s="14">
        <v>85</v>
      </c>
      <c r="M31" s="13">
        <f t="shared" si="3"/>
        <v>34</v>
      </c>
      <c r="N31" s="20">
        <f t="shared" si="4"/>
        <v>84.4</v>
      </c>
      <c r="O31" s="15" t="str">
        <f t="shared" si="5"/>
        <v>良好</v>
      </c>
    </row>
    <row r="32" spans="1:15" x14ac:dyDescent="0.2">
      <c r="A32" s="4">
        <v>30</v>
      </c>
      <c r="B32" s="23" t="s">
        <v>44</v>
      </c>
      <c r="C32" s="5">
        <v>10</v>
      </c>
      <c r="D32" s="5">
        <v>17</v>
      </c>
      <c r="E32" s="5">
        <v>18</v>
      </c>
      <c r="F32" s="5"/>
      <c r="G32" s="5"/>
      <c r="H32" s="5"/>
      <c r="I32" s="11">
        <f t="shared" si="0"/>
        <v>50</v>
      </c>
      <c r="J32" s="12">
        <f t="shared" si="1"/>
        <v>95</v>
      </c>
      <c r="K32" s="13">
        <f t="shared" si="2"/>
        <v>57</v>
      </c>
      <c r="L32" s="14">
        <v>75</v>
      </c>
      <c r="M32" s="13">
        <f t="shared" si="3"/>
        <v>30</v>
      </c>
      <c r="N32" s="20">
        <f t="shared" si="4"/>
        <v>87</v>
      </c>
      <c r="O32" s="15" t="str">
        <f t="shared" si="5"/>
        <v>良好</v>
      </c>
    </row>
    <row r="33" spans="1:15" x14ac:dyDescent="0.2">
      <c r="A33" s="4">
        <v>31</v>
      </c>
      <c r="B33" s="23" t="s">
        <v>45</v>
      </c>
      <c r="C33" s="5">
        <v>5</v>
      </c>
      <c r="D33" s="5">
        <v>18</v>
      </c>
      <c r="E33" s="5">
        <v>18</v>
      </c>
      <c r="F33" s="5"/>
      <c r="G33" s="5"/>
      <c r="H33" s="5"/>
      <c r="I33" s="11">
        <f t="shared" si="0"/>
        <v>50</v>
      </c>
      <c r="J33" s="12">
        <f t="shared" si="1"/>
        <v>91</v>
      </c>
      <c r="K33" s="13">
        <f t="shared" si="2"/>
        <v>54.6</v>
      </c>
      <c r="L33" s="14">
        <v>65</v>
      </c>
      <c r="M33" s="13">
        <f t="shared" si="3"/>
        <v>26</v>
      </c>
      <c r="N33" s="20">
        <f t="shared" si="4"/>
        <v>80.599999999999994</v>
      </c>
      <c r="O33" s="15" t="str">
        <f t="shared" si="5"/>
        <v>良好</v>
      </c>
    </row>
    <row r="34" spans="1:15" x14ac:dyDescent="0.2">
      <c r="A34" s="4">
        <v>32</v>
      </c>
      <c r="B34" s="23" t="s">
        <v>46</v>
      </c>
      <c r="C34" s="5">
        <v>8</v>
      </c>
      <c r="D34" s="5">
        <v>17</v>
      </c>
      <c r="E34" s="5">
        <v>7</v>
      </c>
      <c r="F34" s="5"/>
      <c r="G34" s="5"/>
      <c r="H34" s="5"/>
      <c r="I34" s="11">
        <f t="shared" si="0"/>
        <v>50</v>
      </c>
      <c r="J34" s="12">
        <f t="shared" si="1"/>
        <v>82</v>
      </c>
      <c r="K34" s="13">
        <f t="shared" si="2"/>
        <v>49.199999999999996</v>
      </c>
      <c r="L34" s="14">
        <v>65</v>
      </c>
      <c r="M34" s="13">
        <f t="shared" si="3"/>
        <v>26</v>
      </c>
      <c r="N34" s="20">
        <f t="shared" si="4"/>
        <v>75.199999999999989</v>
      </c>
      <c r="O34" s="15" t="str">
        <f t="shared" si="5"/>
        <v>良好</v>
      </c>
    </row>
    <row r="35" spans="1:15" x14ac:dyDescent="0.2">
      <c r="A35" s="4">
        <v>33</v>
      </c>
      <c r="B35" s="23" t="s">
        <v>47</v>
      </c>
      <c r="C35" s="5">
        <v>8</v>
      </c>
      <c r="D35" s="5">
        <v>18</v>
      </c>
      <c r="E35" s="5">
        <v>15</v>
      </c>
      <c r="F35" s="5"/>
      <c r="G35" s="5"/>
      <c r="H35" s="5"/>
      <c r="I35" s="11">
        <f t="shared" si="0"/>
        <v>50</v>
      </c>
      <c r="J35" s="12">
        <f t="shared" si="1"/>
        <v>91</v>
      </c>
      <c r="K35" s="13">
        <f t="shared" si="2"/>
        <v>54.6</v>
      </c>
      <c r="L35" s="14">
        <v>65</v>
      </c>
      <c r="M35" s="13">
        <f t="shared" si="3"/>
        <v>26</v>
      </c>
      <c r="N35" s="20">
        <f t="shared" si="4"/>
        <v>80.599999999999994</v>
      </c>
      <c r="O35" s="15" t="str">
        <f t="shared" si="5"/>
        <v>良好</v>
      </c>
    </row>
    <row r="36" spans="1:15" x14ac:dyDescent="0.2">
      <c r="A36" s="4">
        <v>34</v>
      </c>
      <c r="B36" s="23" t="s">
        <v>48</v>
      </c>
      <c r="C36" s="5">
        <v>10</v>
      </c>
      <c r="D36" s="5">
        <v>17</v>
      </c>
      <c r="E36" s="5">
        <v>18</v>
      </c>
      <c r="F36" s="5"/>
      <c r="G36" s="5">
        <v>1</v>
      </c>
      <c r="H36" s="5"/>
      <c r="I36" s="11">
        <f t="shared" si="0"/>
        <v>42</v>
      </c>
      <c r="J36" s="12">
        <f t="shared" si="1"/>
        <v>87</v>
      </c>
      <c r="K36" s="13">
        <f t="shared" si="2"/>
        <v>52.199999999999996</v>
      </c>
      <c r="L36" s="14">
        <v>95</v>
      </c>
      <c r="M36" s="13">
        <f t="shared" si="3"/>
        <v>38</v>
      </c>
      <c r="N36" s="20">
        <f t="shared" si="4"/>
        <v>90.199999999999989</v>
      </c>
      <c r="O36" s="15" t="str">
        <f t="shared" si="5"/>
        <v>优秀</v>
      </c>
    </row>
    <row r="37" spans="1:15" x14ac:dyDescent="0.2">
      <c r="A37" s="4">
        <v>35</v>
      </c>
      <c r="B37" s="24" t="s">
        <v>49</v>
      </c>
      <c r="C37" s="5">
        <v>10</v>
      </c>
      <c r="D37" s="6">
        <v>17</v>
      </c>
      <c r="E37" s="6">
        <v>16</v>
      </c>
      <c r="F37" s="6"/>
      <c r="G37" s="6"/>
      <c r="H37" s="6"/>
      <c r="I37" s="11">
        <f t="shared" si="0"/>
        <v>50</v>
      </c>
      <c r="J37" s="12">
        <f t="shared" si="1"/>
        <v>93</v>
      </c>
      <c r="K37" s="13">
        <f t="shared" si="2"/>
        <v>55.8</v>
      </c>
      <c r="L37" s="14">
        <v>75</v>
      </c>
      <c r="M37" s="13">
        <f t="shared" si="3"/>
        <v>30</v>
      </c>
      <c r="N37" s="20">
        <f t="shared" si="4"/>
        <v>85.8</v>
      </c>
      <c r="O37" s="15" t="str">
        <f t="shared" si="5"/>
        <v>良好</v>
      </c>
    </row>
    <row r="38" spans="1:15" x14ac:dyDescent="0.2">
      <c r="A38" s="4">
        <v>36</v>
      </c>
      <c r="B38" s="24" t="s">
        <v>50</v>
      </c>
      <c r="C38" s="5">
        <v>5</v>
      </c>
      <c r="D38" s="6">
        <v>18</v>
      </c>
      <c r="E38" s="6">
        <v>7</v>
      </c>
      <c r="F38" s="6"/>
      <c r="G38" s="6">
        <v>1</v>
      </c>
      <c r="H38" s="6"/>
      <c r="I38" s="11">
        <f t="shared" si="0"/>
        <v>42</v>
      </c>
      <c r="J38" s="12">
        <f t="shared" si="1"/>
        <v>72</v>
      </c>
      <c r="K38" s="13">
        <f t="shared" si="2"/>
        <v>43.199999999999996</v>
      </c>
      <c r="L38" s="14">
        <v>65</v>
      </c>
      <c r="M38" s="13">
        <f t="shared" si="3"/>
        <v>26</v>
      </c>
      <c r="N38" s="20">
        <f t="shared" si="4"/>
        <v>69.199999999999989</v>
      </c>
      <c r="O38" s="15" t="str">
        <f t="shared" si="5"/>
        <v>及格</v>
      </c>
    </row>
    <row r="39" spans="1:15" x14ac:dyDescent="0.2">
      <c r="A39" s="4">
        <v>37</v>
      </c>
      <c r="B39" s="24" t="s">
        <v>51</v>
      </c>
      <c r="C39" s="5">
        <v>10</v>
      </c>
      <c r="D39" s="5">
        <v>17</v>
      </c>
      <c r="E39" s="6">
        <v>16</v>
      </c>
      <c r="F39" s="6"/>
      <c r="G39" s="6"/>
      <c r="H39" s="6"/>
      <c r="I39" s="11">
        <f t="shared" si="0"/>
        <v>50</v>
      </c>
      <c r="J39" s="12">
        <f t="shared" si="1"/>
        <v>93</v>
      </c>
      <c r="K39" s="13">
        <f t="shared" si="2"/>
        <v>55.8</v>
      </c>
      <c r="L39" s="14">
        <v>75</v>
      </c>
      <c r="M39" s="13">
        <f t="shared" si="3"/>
        <v>30</v>
      </c>
      <c r="N39" s="20">
        <f t="shared" si="4"/>
        <v>85.8</v>
      </c>
      <c r="O39" s="15" t="str">
        <f t="shared" si="5"/>
        <v>良好</v>
      </c>
    </row>
    <row r="40" spans="1:15" x14ac:dyDescent="0.2">
      <c r="A40" s="4">
        <v>38</v>
      </c>
      <c r="B40" s="24" t="s">
        <v>52</v>
      </c>
      <c r="C40" s="5">
        <v>10</v>
      </c>
      <c r="D40" s="6">
        <v>19</v>
      </c>
      <c r="E40" s="6">
        <v>14</v>
      </c>
      <c r="F40" s="6"/>
      <c r="G40" s="6"/>
      <c r="H40" s="6"/>
      <c r="I40" s="11">
        <f t="shared" si="0"/>
        <v>50</v>
      </c>
      <c r="J40" s="12">
        <f t="shared" si="1"/>
        <v>93</v>
      </c>
      <c r="K40" s="13">
        <f t="shared" si="2"/>
        <v>55.8</v>
      </c>
      <c r="L40" s="14">
        <v>75</v>
      </c>
      <c r="M40" s="13">
        <f t="shared" si="3"/>
        <v>30</v>
      </c>
      <c r="N40" s="20">
        <f t="shared" si="4"/>
        <v>85.8</v>
      </c>
      <c r="O40" s="15" t="str">
        <f t="shared" si="5"/>
        <v>良好</v>
      </c>
    </row>
    <row r="41" spans="1:15" ht="15" thickBot="1" x14ac:dyDescent="0.25">
      <c r="A41" s="7">
        <v>39</v>
      </c>
      <c r="B41" s="25" t="s">
        <v>53</v>
      </c>
      <c r="C41" s="9">
        <v>8</v>
      </c>
      <c r="D41" s="8">
        <v>19</v>
      </c>
      <c r="E41" s="8">
        <v>11</v>
      </c>
      <c r="F41" s="8"/>
      <c r="G41" s="8"/>
      <c r="H41" s="8"/>
      <c r="I41" s="16">
        <f t="shared" si="0"/>
        <v>50</v>
      </c>
      <c r="J41" s="17">
        <f t="shared" si="1"/>
        <v>88</v>
      </c>
      <c r="K41" s="18">
        <f t="shared" si="2"/>
        <v>52.8</v>
      </c>
      <c r="L41" s="21">
        <v>65</v>
      </c>
      <c r="M41" s="18">
        <f t="shared" si="3"/>
        <v>26</v>
      </c>
      <c r="N41" s="22">
        <f t="shared" si="4"/>
        <v>78.8</v>
      </c>
      <c r="O41" s="19" t="str">
        <f t="shared" si="5"/>
        <v>良好</v>
      </c>
    </row>
    <row r="42" spans="1:15" x14ac:dyDescent="0.2">
      <c r="B42" s="26"/>
    </row>
  </sheetData>
  <mergeCells count="1">
    <mergeCell ref="A1:O1"/>
  </mergeCells>
  <phoneticPr fontId="5" type="noConversion"/>
  <conditionalFormatting sqref="N3:N41">
    <cfRule type="cellIs" dxfId="0" priority="3" operator="lessThan">
      <formula>60</formula>
    </cfRule>
  </conditionalFormatting>
  <pageMargins left="0.62992125984251968" right="0.23622047244094491" top="0.74803149606299213" bottom="0.74803149606299213" header="0.31496062992125984" footer="0.31496062992125984"/>
  <pageSetup paperSize="9" scale="1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2025-06-30T00:27:01Z</cp:lastPrinted>
  <dcterms:created xsi:type="dcterms:W3CDTF">2015-06-05T18:19:00Z</dcterms:created>
  <dcterms:modified xsi:type="dcterms:W3CDTF">2025-06-30T00:37:44Z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920F619D7EF0449BA6BB5329525F3B06_12</vt:lpwstr>
  </property>
  <property fmtid="{D5CDD505-2E9C-101B-9397-08002B2CF9AE}" pid="3" name="KSOProductBuildVer">
    <vt:lpwstr>2052-12.1.0.21541</vt:lpwstr>
  </property>
</Properties>
</file>