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<sst xmlns="http://schemas.openxmlformats.org/spreadsheetml/2006/main" count="41" uniqueCount="40">
  <si>
    <t>期末考试成绩统计表</t>
  </si>
  <si>
    <t>学号</t>
  </si>
  <si>
    <t>姓名</t>
  </si>
  <si>
    <t>大学英语</t>
  </si>
  <si>
    <t>大学数学</t>
  </si>
  <si>
    <t>C语言</t>
  </si>
  <si>
    <t>统计学</t>
  </si>
  <si>
    <t>体育</t>
  </si>
  <si>
    <t>总分</t>
  </si>
  <si>
    <t>平均分</t>
  </si>
  <si>
    <t>名次</t>
  </si>
  <si>
    <t>胡月</t>
  </si>
  <si>
    <t>张林峰</t>
  </si>
  <si>
    <t>郑双欣</t>
  </si>
  <si>
    <t>考试人数</t>
  </si>
  <si>
    <t>李博一</t>
  </si>
  <si>
    <t>分数段</t>
  </si>
  <si>
    <t>[0-60)</t>
  </si>
  <si>
    <t>[60-70)</t>
  </si>
  <si>
    <t>[70-80)</t>
  </si>
  <si>
    <t>[80-90)</t>
  </si>
  <si>
    <t>[90-100]</t>
  </si>
  <si>
    <t>王诚</t>
  </si>
  <si>
    <t>人数</t>
  </si>
  <si>
    <t>李怡心</t>
  </si>
  <si>
    <t>占比</t>
  </si>
  <si>
    <t>王蔚然</t>
  </si>
  <si>
    <t>黄琼芳</t>
  </si>
  <si>
    <t>刘峰</t>
  </si>
  <si>
    <t>朱钰瑶</t>
  </si>
  <si>
    <t>张博涵</t>
  </si>
  <si>
    <t>王琪</t>
  </si>
  <si>
    <t>韩逸轩</t>
  </si>
  <si>
    <t>赵一涵</t>
  </si>
  <si>
    <t>朴成龙</t>
  </si>
  <si>
    <t>吕国新</t>
  </si>
  <si>
    <t>邱琪</t>
  </si>
  <si>
    <t>李瑾</t>
  </si>
  <si>
    <t>顾砚波</t>
  </si>
  <si>
    <t>科目平均分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</si>
</sst>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0" fontId="0" fillId="0" borderId="1" xfId="3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4"/>
  <sheetViews>
    <sheetView tabSelected="1" workbookViewId="0">
      <selection activeCell="M34" sqref="M34"/>
    </sheetView>
  </sheetViews>
  <sheetFormatPr defaultColWidth="9" defaultRowHeight="14.4"/>
  <cols>
    <col min="1" max="1" width="11.75"/>
    <col min="2" max="2" width="10" customWidth="1"/>
    <col min="3" max="3" width="9.5" customWidth="1"/>
    <col min="4" max="4" width="10.3796296296296" customWidth="1"/>
    <col min="5" max="5" width="9.62962962962963" customWidth="1"/>
    <col min="6" max="6" width="9.25" customWidth="1"/>
    <col min="7" max="7" width="7.87962962962963" customWidth="1"/>
    <col min="8" max="8" width="9" customWidth="1"/>
    <col min="9" max="9" width="10.25" customWidth="1"/>
    <col min="10" max="10" width="9.12962962962963" customWidth="1"/>
    <col min="13" max="17" width="12.6296296296296"/>
  </cols>
  <sheetData>
    <row r="1" s="1" customFormat="1" ht="17.4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3.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13.5" customHeight="1" spans="1:10">
      <c r="A3" s="4">
        <v>23001201</v>
      </c>
      <c r="B3" s="4" t="s">
        <v>11</v>
      </c>
      <c r="C3" s="4">
        <v>78</v>
      </c>
      <c r="D3" s="4">
        <v>92</v>
      </c>
      <c r="E3" s="4">
        <v>86</v>
      </c>
      <c r="F3" s="4">
        <v>69</v>
      </c>
      <c r="G3" s="4">
        <v>76</v>
      </c>
      <c r="H3" s="4">
        <f t="shared" ref="H3:H21" si="0">SUM(C3:G3)</f>
        <v>401</v>
      </c>
      <c r="I3" s="4">
        <f t="shared" ref="I3:I21" si="1">AVERAGE(C3:G3)</f>
        <v>80.2</v>
      </c>
      <c r="J3" s="4">
        <f>RANK(H3,$H$3:$H$21)</f>
        <v>4</v>
      </c>
    </row>
    <row r="4" ht="13.5" customHeight="1" spans="1:12">
      <c r="A4" s="4">
        <v>23001202</v>
      </c>
      <c r="B4" s="4" t="s">
        <v>12</v>
      </c>
      <c r="C4" s="4">
        <v>89</v>
      </c>
      <c r="D4" s="4">
        <v>73</v>
      </c>
      <c r="E4" s="4">
        <v>91</v>
      </c>
      <c r="F4" s="4">
        <v>83</v>
      </c>
      <c r="G4" s="4">
        <v>82</v>
      </c>
      <c r="H4" s="4">
        <f t="shared" si="0"/>
        <v>418</v>
      </c>
      <c r="I4" s="4">
        <f t="shared" si="1"/>
        <v>83.6</v>
      </c>
      <c r="J4" s="4">
        <f>RANK(H4,$H$3:$H$21)</f>
        <v>1</v>
      </c>
      <c r="L4" t="s">
        <v>3</v>
      </c>
    </row>
    <row r="5" ht="13.5" customHeight="1" spans="1:17">
      <c r="A5" s="4">
        <v>23001203</v>
      </c>
      <c r="B5" s="4" t="s">
        <v>13</v>
      </c>
      <c r="C5" s="4">
        <v>51</v>
      </c>
      <c r="D5" s="4">
        <v>80</v>
      </c>
      <c r="E5" s="4">
        <v>67</v>
      </c>
      <c r="F5" s="4">
        <v>72</v>
      </c>
      <c r="G5" s="4">
        <v>77</v>
      </c>
      <c r="H5" s="4">
        <f t="shared" si="0"/>
        <v>347</v>
      </c>
      <c r="I5" s="4">
        <f t="shared" si="1"/>
        <v>69.4</v>
      </c>
      <c r="J5" s="4">
        <f>RANK(H5,$H$3:$H$21)</f>
        <v>15</v>
      </c>
      <c r="L5" s="6" t="s">
        <v>14</v>
      </c>
      <c r="M5" s="6">
        <f>COUNT(C3:C21)</f>
        <v>19</v>
      </c>
      <c r="N5" s="6"/>
      <c r="O5" s="6"/>
      <c r="P5" s="6"/>
      <c r="Q5" s="6"/>
    </row>
    <row r="6" ht="13.5" customHeight="1" spans="1:17">
      <c r="A6" s="4">
        <v>23001204</v>
      </c>
      <c r="B6" s="4" t="s">
        <v>15</v>
      </c>
      <c r="C6" s="4">
        <v>90</v>
      </c>
      <c r="D6" s="4">
        <v>83</v>
      </c>
      <c r="E6" s="4">
        <v>87</v>
      </c>
      <c r="F6" s="4">
        <v>80</v>
      </c>
      <c r="G6" s="4">
        <v>72</v>
      </c>
      <c r="H6" s="4">
        <f t="shared" si="0"/>
        <v>412</v>
      </c>
      <c r="I6" s="4">
        <f t="shared" si="1"/>
        <v>82.4</v>
      </c>
      <c r="J6" s="4">
        <f>RANK(H6,$H$3:$H$21)</f>
        <v>2</v>
      </c>
      <c r="L6" s="6" t="s">
        <v>16</v>
      </c>
      <c r="M6" s="6" t="s">
        <v>17</v>
      </c>
      <c r="N6" s="6" t="s">
        <v>18</v>
      </c>
      <c r="O6" s="6" t="s">
        <v>19</v>
      </c>
      <c r="P6" s="6" t="s">
        <v>20</v>
      </c>
      <c r="Q6" s="6" t="s">
        <v>21</v>
      </c>
    </row>
    <row r="7" ht="13.5" customHeight="1" spans="1:17">
      <c r="A7" s="4">
        <v>23001205</v>
      </c>
      <c r="B7" s="4" t="s">
        <v>22</v>
      </c>
      <c r="C7" s="4">
        <v>62</v>
      </c>
      <c r="D7" s="4">
        <v>81</v>
      </c>
      <c r="E7" s="4">
        <v>70</v>
      </c>
      <c r="F7" s="4">
        <v>78</v>
      </c>
      <c r="G7" s="4">
        <v>89</v>
      </c>
      <c r="H7" s="4">
        <f t="shared" si="0"/>
        <v>380</v>
      </c>
      <c r="I7" s="4">
        <f t="shared" si="1"/>
        <v>76</v>
      </c>
      <c r="J7" s="4">
        <f>RANK(H7,$H$3:$H$21)</f>
        <v>12</v>
      </c>
      <c r="L7" s="6" t="s">
        <v>23</v>
      </c>
      <c r="M7" s="6" cm="1">
        <f t="array" ref="M7">SUM(COUNTIF(C3:C21,"&gt;="&amp;{0,60})*{1,-1})</f>
        <v>2</v>
      </c>
      <c r="N7" s="6" cm="1">
        <f t="array" ref="N7">SUM(COUNTIF(C3:C21,"&gt;="&amp;{60,70})*{1,-1})</f>
        <v>4</v>
      </c>
      <c r="O7" s="6" cm="1">
        <f t="array" ref="O7">SUM(COUNTIF(C3:C21,"&gt;="&amp;{70,80})*{1,-1})</f>
        <v>7</v>
      </c>
      <c r="P7" s="6" cm="1">
        <f t="array" ref="P7">SUM(COUNTIF(C3:C21,"&gt;="&amp;{80,90})*{1,-1})</f>
        <v>4</v>
      </c>
      <c r="Q7" s="6" cm="1">
        <f t="array" ref="Q7">SUM(COUNTIF(C3:C21,{"&gt;=90","&gt;100"})*{1,-1})</f>
        <v>2</v>
      </c>
    </row>
    <row r="8" ht="13.5" customHeight="1" spans="1:17">
      <c r="A8" s="4">
        <v>23001206</v>
      </c>
      <c r="B8" s="4" t="s">
        <v>24</v>
      </c>
      <c r="C8" s="4">
        <v>75</v>
      </c>
      <c r="D8" s="4">
        <v>79</v>
      </c>
      <c r="E8" s="4">
        <v>69</v>
      </c>
      <c r="F8" s="4">
        <v>86</v>
      </c>
      <c r="G8" s="4">
        <v>85</v>
      </c>
      <c r="H8" s="4">
        <f t="shared" si="0"/>
        <v>394</v>
      </c>
      <c r="I8" s="4">
        <f t="shared" si="1"/>
        <v>78.8</v>
      </c>
      <c r="J8" s="4">
        <f>RANK(H8,$H$3:$H$21)</f>
        <v>7</v>
      </c>
      <c r="L8" s="6" t="s">
        <v>25</v>
      </c>
      <c r="M8" s="7">
        <f t="shared" ref="M8:Q8" si="2">M7/$M$5</f>
        <v>0.105263157894737</v>
      </c>
      <c r="N8" s="7">
        <f t="shared" si="2"/>
        <v>0.210526315789474</v>
      </c>
      <c r="O8" s="7">
        <f t="shared" si="2"/>
        <v>0.368421052631579</v>
      </c>
      <c r="P8" s="7">
        <f t="shared" si="2"/>
        <v>0.210526315789474</v>
      </c>
      <c r="Q8" s="7">
        <f t="shared" si="2"/>
        <v>0.105263157894737</v>
      </c>
    </row>
    <row r="9" ht="13.5" customHeight="1" spans="1:10">
      <c r="A9" s="4">
        <v>23001207</v>
      </c>
      <c r="B9" s="4" t="s">
        <v>26</v>
      </c>
      <c r="C9" s="4">
        <v>71</v>
      </c>
      <c r="D9" s="4">
        <v>62</v>
      </c>
      <c r="E9" s="4">
        <v>79</v>
      </c>
      <c r="F9" s="4">
        <v>53</v>
      </c>
      <c r="G9" s="4">
        <v>63</v>
      </c>
      <c r="H9" s="4">
        <f t="shared" si="0"/>
        <v>328</v>
      </c>
      <c r="I9" s="4">
        <f t="shared" si="1"/>
        <v>65.6</v>
      </c>
      <c r="J9" s="4">
        <f>RANK(H9,$H$3:$H$21)</f>
        <v>18</v>
      </c>
    </row>
    <row r="10" ht="13.5" customHeight="1" spans="1:10">
      <c r="A10" s="4">
        <v>23001208</v>
      </c>
      <c r="B10" s="4" t="s">
        <v>27</v>
      </c>
      <c r="C10" s="4">
        <v>84</v>
      </c>
      <c r="D10" s="4">
        <v>91</v>
      </c>
      <c r="E10" s="4">
        <v>58</v>
      </c>
      <c r="F10" s="4">
        <v>83</v>
      </c>
      <c r="G10" s="4">
        <v>66</v>
      </c>
      <c r="H10" s="4">
        <f t="shared" si="0"/>
        <v>382</v>
      </c>
      <c r="I10" s="4">
        <f t="shared" si="1"/>
        <v>76.4</v>
      </c>
      <c r="J10" s="4">
        <f>RANK(H10,$H$3:$H$21)</f>
        <v>11</v>
      </c>
    </row>
    <row r="11" ht="13.5" customHeight="1" spans="1:10">
      <c r="A11" s="4">
        <v>23001209</v>
      </c>
      <c r="B11" s="4" t="s">
        <v>28</v>
      </c>
      <c r="C11" s="4">
        <v>46</v>
      </c>
      <c r="D11" s="4">
        <v>76</v>
      </c>
      <c r="E11" s="4">
        <v>73</v>
      </c>
      <c r="F11" s="4">
        <v>74</v>
      </c>
      <c r="G11" s="4">
        <v>78</v>
      </c>
      <c r="H11" s="4">
        <f t="shared" si="0"/>
        <v>347</v>
      </c>
      <c r="I11" s="4">
        <f t="shared" si="1"/>
        <v>69.4</v>
      </c>
      <c r="J11" s="4">
        <f>RANK(H11,$H$3:$H$21)</f>
        <v>15</v>
      </c>
    </row>
    <row r="12" ht="13.5" customHeight="1" spans="1:10">
      <c r="A12" s="4">
        <v>23001210</v>
      </c>
      <c r="B12" s="4" t="s">
        <v>29</v>
      </c>
      <c r="C12" s="4">
        <v>95</v>
      </c>
      <c r="D12" s="4">
        <v>89</v>
      </c>
      <c r="E12" s="4">
        <v>82</v>
      </c>
      <c r="F12" s="4">
        <v>68</v>
      </c>
      <c r="G12" s="4">
        <v>62</v>
      </c>
      <c r="H12" s="4">
        <f t="shared" si="0"/>
        <v>396</v>
      </c>
      <c r="I12" s="4">
        <f t="shared" si="1"/>
        <v>79.2</v>
      </c>
      <c r="J12" s="4">
        <f>RANK(H12,$H$3:$H$21)</f>
        <v>6</v>
      </c>
    </row>
    <row r="13" ht="13.5" customHeight="1" spans="1:10">
      <c r="A13" s="4">
        <v>23001211</v>
      </c>
      <c r="B13" s="4" t="s">
        <v>30</v>
      </c>
      <c r="C13" s="4">
        <v>86</v>
      </c>
      <c r="D13" s="4">
        <v>75</v>
      </c>
      <c r="E13" s="4">
        <v>71</v>
      </c>
      <c r="F13" s="4">
        <v>90</v>
      </c>
      <c r="G13" s="4">
        <v>87</v>
      </c>
      <c r="H13" s="4">
        <f t="shared" si="0"/>
        <v>409</v>
      </c>
      <c r="I13" s="4">
        <f t="shared" si="1"/>
        <v>81.8</v>
      </c>
      <c r="J13" s="4">
        <f>RANK(H13,$H$3:$H$21)</f>
        <v>3</v>
      </c>
    </row>
    <row r="14" ht="13.5" customHeight="1" spans="1:10">
      <c r="A14" s="4">
        <v>23001212</v>
      </c>
      <c r="B14" s="4" t="s">
        <v>31</v>
      </c>
      <c r="C14" s="4">
        <v>79</v>
      </c>
      <c r="D14" s="4">
        <v>71</v>
      </c>
      <c r="E14" s="4">
        <v>60</v>
      </c>
      <c r="F14" s="4">
        <v>89</v>
      </c>
      <c r="G14" s="4">
        <v>84</v>
      </c>
      <c r="H14" s="4">
        <f t="shared" si="0"/>
        <v>383</v>
      </c>
      <c r="I14" s="4">
        <f t="shared" si="1"/>
        <v>76.6</v>
      </c>
      <c r="J14" s="4">
        <f>RANK(H14,$H$3:$H$21)</f>
        <v>10</v>
      </c>
    </row>
    <row r="15" ht="13.5" customHeight="1" spans="1:10">
      <c r="A15" s="4">
        <v>23001213</v>
      </c>
      <c r="B15" s="4" t="s">
        <v>32</v>
      </c>
      <c r="C15" s="4">
        <v>68</v>
      </c>
      <c r="D15" s="4">
        <v>64</v>
      </c>
      <c r="E15" s="4">
        <v>49</v>
      </c>
      <c r="F15" s="4">
        <v>65</v>
      </c>
      <c r="G15" s="4">
        <v>70</v>
      </c>
      <c r="H15" s="4">
        <f t="shared" si="0"/>
        <v>316</v>
      </c>
      <c r="I15" s="4">
        <f t="shared" si="1"/>
        <v>63.2</v>
      </c>
      <c r="J15" s="4">
        <f>RANK(H15,$H$3:$H$21)</f>
        <v>19</v>
      </c>
    </row>
    <row r="16" ht="13.5" customHeight="1" spans="1:10">
      <c r="A16" s="4">
        <v>23001214</v>
      </c>
      <c r="B16" s="4" t="s">
        <v>33</v>
      </c>
      <c r="C16" s="4">
        <v>63</v>
      </c>
      <c r="D16" s="4">
        <v>73</v>
      </c>
      <c r="E16" s="4">
        <v>76</v>
      </c>
      <c r="F16" s="4">
        <v>73</v>
      </c>
      <c r="G16" s="4">
        <v>61</v>
      </c>
      <c r="H16" s="4">
        <f t="shared" si="0"/>
        <v>346</v>
      </c>
      <c r="I16" s="4">
        <f t="shared" si="1"/>
        <v>69.2</v>
      </c>
      <c r="J16" s="4">
        <f>RANK(H16,$H$3:$H$21)</f>
        <v>17</v>
      </c>
    </row>
    <row r="17" ht="13.5" customHeight="1" spans="1:10">
      <c r="A17" s="4">
        <v>23001215</v>
      </c>
      <c r="B17" s="4" t="s">
        <v>34</v>
      </c>
      <c r="C17" s="4">
        <v>60</v>
      </c>
      <c r="D17" s="4">
        <v>70</v>
      </c>
      <c r="E17" s="4">
        <v>71</v>
      </c>
      <c r="F17" s="4">
        <v>84</v>
      </c>
      <c r="G17" s="4">
        <v>68</v>
      </c>
      <c r="H17" s="4">
        <f t="shared" si="0"/>
        <v>353</v>
      </c>
      <c r="I17" s="4">
        <f t="shared" si="1"/>
        <v>70.6</v>
      </c>
      <c r="J17" s="4">
        <f>RANK(H17,$H$3:$H$21)</f>
        <v>14</v>
      </c>
    </row>
    <row r="18" ht="13.5" customHeight="1" spans="1:10">
      <c r="A18" s="4">
        <v>23001216</v>
      </c>
      <c r="B18" s="4" t="s">
        <v>35</v>
      </c>
      <c r="C18" s="4">
        <v>82</v>
      </c>
      <c r="D18" s="4">
        <v>88</v>
      </c>
      <c r="E18" s="4">
        <v>75</v>
      </c>
      <c r="F18" s="4">
        <v>61</v>
      </c>
      <c r="G18" s="4">
        <v>79</v>
      </c>
      <c r="H18" s="4">
        <f t="shared" si="0"/>
        <v>385</v>
      </c>
      <c r="I18" s="4">
        <f t="shared" si="1"/>
        <v>77</v>
      </c>
      <c r="J18" s="4">
        <f>RANK(H18,$H$3:$H$21)</f>
        <v>8</v>
      </c>
    </row>
    <row r="19" ht="13.5" customHeight="1" spans="1:10">
      <c r="A19" s="4">
        <v>23001217</v>
      </c>
      <c r="B19" s="4" t="s">
        <v>36</v>
      </c>
      <c r="C19" s="4">
        <v>73</v>
      </c>
      <c r="D19" s="4">
        <v>65</v>
      </c>
      <c r="E19" s="4">
        <v>80</v>
      </c>
      <c r="F19" s="4">
        <v>79</v>
      </c>
      <c r="G19" s="4">
        <v>88</v>
      </c>
      <c r="H19" s="4">
        <f t="shared" si="0"/>
        <v>385</v>
      </c>
      <c r="I19" s="4">
        <f t="shared" si="1"/>
        <v>77</v>
      </c>
      <c r="J19" s="4">
        <f>RANK(H19,$H$3:$H$21)</f>
        <v>8</v>
      </c>
    </row>
    <row r="20" ht="13.5" customHeight="1" spans="1:10">
      <c r="A20" s="4">
        <v>23001218</v>
      </c>
      <c r="B20" s="4" t="s">
        <v>37</v>
      </c>
      <c r="C20" s="4">
        <v>77</v>
      </c>
      <c r="D20" s="4">
        <v>71</v>
      </c>
      <c r="E20" s="4">
        <v>74</v>
      </c>
      <c r="F20" s="4">
        <v>64</v>
      </c>
      <c r="G20" s="4">
        <v>75</v>
      </c>
      <c r="H20" s="4">
        <f t="shared" si="0"/>
        <v>361</v>
      </c>
      <c r="I20" s="4">
        <f t="shared" si="1"/>
        <v>72.2</v>
      </c>
      <c r="J20" s="4">
        <f>RANK(H20,$H$3:$H$21)</f>
        <v>13</v>
      </c>
    </row>
    <row r="21" ht="13.5" customHeight="1" spans="1:10">
      <c r="A21" s="4">
        <v>23001219</v>
      </c>
      <c r="B21" s="4" t="s">
        <v>38</v>
      </c>
      <c r="C21" s="4">
        <v>74</v>
      </c>
      <c r="D21" s="4">
        <v>81</v>
      </c>
      <c r="E21" s="4">
        <v>79</v>
      </c>
      <c r="F21" s="4">
        <v>85</v>
      </c>
      <c r="G21" s="4">
        <v>80</v>
      </c>
      <c r="H21" s="4">
        <f t="shared" si="0"/>
        <v>399</v>
      </c>
      <c r="I21" s="4">
        <f t="shared" si="1"/>
        <v>79.8</v>
      </c>
      <c r="J21" s="4">
        <f>RANK(H21,$H$3:$H$21)</f>
        <v>5</v>
      </c>
    </row>
    <row r="22" ht="13.5" customHeight="1"/>
    <row r="23" ht="13.5" customHeight="1" spans="2:7">
      <c r="B23" t="s">
        <v>39</v>
      </c>
      <c r="C23" s="5">
        <f t="shared" ref="C23:G23" si="3">AVERAGE(C3:C21)</f>
        <v>73.8421052631579</v>
      </c>
      <c r="D23" s="5">
        <f t="shared" si="3"/>
        <v>77.0526315789474</v>
      </c>
      <c r="E23" s="5">
        <f t="shared" si="3"/>
        <v>73.5263157894737</v>
      </c>
      <c r="F23" s="5">
        <f t="shared" si="3"/>
        <v>75.5789473684211</v>
      </c>
      <c r="G23" s="5">
        <f t="shared" si="3"/>
        <v>75.8947368421053</v>
      </c>
    </row>
    <row r="24" ht="13.5" customHeight="1" spans="3:7">
      <c r="C24" s="5"/>
      <c r="D24" s="5"/>
      <c r="E24" s="5"/>
      <c r="F24" s="5"/>
      <c r="G24" s="5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Lazyqq</cp:lastModifiedBy>
  <dcterms:created xsi:type="dcterms:W3CDTF">2024-06-12T11:14:00Z</dcterms:created>
  <dcterms:modified xsi:type="dcterms:W3CDTF">2024-08-03T13:27:26Z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A5205546B7AB48BC957CF9E4F2DEAC96_13</vt:lpwstr>
  </property>
  <property fmtid="{D5CDD505-2E9C-101B-9397-08002B2CF9AE}" pid="3" name="KSOProductBuildVer">
    <vt:lpwstr>2052-12.1.0.17147</vt:lpwstr>
  </property>
</Properties>
</file>