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colors3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drawings/drawing1.xml" ContentType="application/vnd.openxmlformats-officedocument.drawing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theme/themeOverride1.xml" ContentType="application/vnd.openxmlformats-officedocument.themeOverrid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期末考试成绩表统计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<sst xmlns="http://schemas.openxmlformats.org/spreadsheetml/2006/main" count="41" uniqueCount="40">
  <si>
    <t>期末考试成绩统计表</t>
  </si>
  <si>
    <t>学号</t>
  </si>
  <si>
    <t>姓名</t>
  </si>
  <si>
    <t>大学英语</t>
  </si>
  <si>
    <t>大学数学</t>
  </si>
  <si>
    <t>C语言</t>
  </si>
  <si>
    <t>统计学</t>
  </si>
  <si>
    <t>体育</t>
  </si>
  <si>
    <t>总分</t>
  </si>
  <si>
    <t>平均分</t>
  </si>
  <si>
    <t>名次</t>
  </si>
  <si>
    <t>胡月</t>
  </si>
  <si>
    <t>张林峰</t>
  </si>
  <si>
    <t>郑双欣</t>
  </si>
  <si>
    <t>考试人数</t>
  </si>
  <si>
    <t>李博一</t>
  </si>
  <si>
    <t>分数段</t>
  </si>
  <si>
    <t>[0-60)</t>
  </si>
  <si>
    <t>[60-70)</t>
  </si>
  <si>
    <t>[70-80)</t>
  </si>
  <si>
    <t>[80-90)</t>
  </si>
  <si>
    <t>[90-100]</t>
  </si>
  <si>
    <t>王诚</t>
  </si>
  <si>
    <t>人数</t>
  </si>
  <si>
    <t>李怡心</t>
  </si>
  <si>
    <t>占比</t>
  </si>
  <si>
    <t>王蔚然</t>
  </si>
  <si>
    <t>黄琼芳</t>
  </si>
  <si>
    <t>刘峰</t>
  </si>
  <si>
    <t>朱钰瑶</t>
  </si>
  <si>
    <t>张博涵</t>
  </si>
  <si>
    <t>王琪</t>
  </si>
  <si>
    <t>韩逸轩</t>
  </si>
  <si>
    <t>赵一涵</t>
  </si>
  <si>
    <t>朴成龙</t>
  </si>
  <si>
    <t>吕国新</t>
  </si>
  <si>
    <t>邱琪</t>
  </si>
  <si>
    <t>李瑾</t>
  </si>
  <si>
    <t>顾砚波</t>
  </si>
  <si>
    <t>科目平均分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</si>
</sst>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0" fontId="0" fillId="0" borderId="1" xfId="3" applyNumberForma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3" Type="http://schemas.microsoft.com/office/2011/relationships/chartColorStyle" Target="colors1.xml"/><Relationship Id="rId2" Type="http://schemas.microsoft.com/office/2011/relationships/chartStyle" Target="style1.xml"/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0" vertOverflow="ellipsis" vert="horz" wrap="square" anchor="ctr" anchorCtr="1" forceAA="0"/>
          <a:lstStyle/>
          <a:p>
            <a:pPr>
              <a:defRPr lang="zh-CN" sz="14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微软雅黑" panose="020B0503020204020204" pitchFamily="34" charset="-122"/>
                <a:sym typeface="微软雅黑" panose="020B0503020204020204" pitchFamily="34" charset="-122"/>
              </a:defRPr>
            </a:pPr>
            <a:r>
              <a:rPr altLang="en-US"/>
              <a:t>期末成绩统计</a:t>
            </a:r>
            <a:endParaRPr lang="en-US" altLang="zh-CN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期末考试成绩表统计表!$C$2</c:f>
              <c:strCache>
                <c:ptCount val="1"/>
                <c:pt idx="0">
                  <c:v>大学英语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General" sourceLinked="1"/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 forceAA="0"/>
              <a:lstStyle/>
              <a:p>
                <a:pPr>
                  <a:defRPr lang="zh-CN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pitchFamily="34" charset="-122"/>
                    <a:ea typeface="微软雅黑" panose="020B0503020204020204" pitchFamily="34" charset="-122"/>
                    <a:cs typeface="微软雅黑" panose="020B0503020204020204" pitchFamily="34" charset="-122"/>
                    <a:sym typeface="微软雅黑" panose="020B0503020204020204" pitchFamily="3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期末考试成绩表统计表!$B$3:$B$21</c:f>
              <c:strCache>
                <c:ptCount val="19"/>
                <c:pt idx="0">
                  <c:v>胡月</c:v>
                </c:pt>
                <c:pt idx="1">
                  <c:v>张林峰</c:v>
                </c:pt>
                <c:pt idx="2">
                  <c:v>郑双欣</c:v>
                </c:pt>
                <c:pt idx="3">
                  <c:v>李博一</c:v>
                </c:pt>
                <c:pt idx="4">
                  <c:v>王诚</c:v>
                </c:pt>
                <c:pt idx="5">
                  <c:v>李怡心</c:v>
                </c:pt>
                <c:pt idx="6">
                  <c:v>王蔚然</c:v>
                </c:pt>
                <c:pt idx="7">
                  <c:v>黄琼芳</c:v>
                </c:pt>
                <c:pt idx="8">
                  <c:v>刘峰</c:v>
                </c:pt>
                <c:pt idx="9">
                  <c:v>朱钰瑶</c:v>
                </c:pt>
                <c:pt idx="10">
                  <c:v>张博涵</c:v>
                </c:pt>
                <c:pt idx="11">
                  <c:v>王琪</c:v>
                </c:pt>
                <c:pt idx="12">
                  <c:v>韩逸轩</c:v>
                </c:pt>
                <c:pt idx="13">
                  <c:v>赵一涵</c:v>
                </c:pt>
                <c:pt idx="14">
                  <c:v>朴成龙</c:v>
                </c:pt>
                <c:pt idx="15">
                  <c:v>吕国新</c:v>
                </c:pt>
                <c:pt idx="16">
                  <c:v>邱琪</c:v>
                </c:pt>
                <c:pt idx="17">
                  <c:v>李瑾</c:v>
                </c:pt>
                <c:pt idx="18">
                  <c:v>顾砚波</c:v>
                </c:pt>
              </c:strCache>
            </c:strRef>
          </c:cat>
          <c:val>
            <c:numRef>
              <c:f>期末考试成绩表统计表!$C$3:$C$21</c:f>
              <c:numCache>
                <c:formatCode>General</c:formatCode>
                <c:ptCount val="19"/>
                <c:pt idx="0">
                  <c:v>78</c:v>
                </c:pt>
                <c:pt idx="1">
                  <c:v>89</c:v>
                </c:pt>
                <c:pt idx="2">
                  <c:v>51</c:v>
                </c:pt>
                <c:pt idx="3">
                  <c:v>90</c:v>
                </c:pt>
                <c:pt idx="4">
                  <c:v>62</c:v>
                </c:pt>
                <c:pt idx="5">
                  <c:v>75</c:v>
                </c:pt>
                <c:pt idx="6">
                  <c:v>71</c:v>
                </c:pt>
                <c:pt idx="7">
                  <c:v>84</c:v>
                </c:pt>
                <c:pt idx="8">
                  <c:v>46</c:v>
                </c:pt>
                <c:pt idx="9">
                  <c:v>95</c:v>
                </c:pt>
                <c:pt idx="10">
                  <c:v>86</c:v>
                </c:pt>
                <c:pt idx="11">
                  <c:v>79</c:v>
                </c:pt>
                <c:pt idx="12">
                  <c:v>68</c:v>
                </c:pt>
                <c:pt idx="13">
                  <c:v>63</c:v>
                </c:pt>
                <c:pt idx="14">
                  <c:v>60</c:v>
                </c:pt>
                <c:pt idx="15">
                  <c:v>82</c:v>
                </c:pt>
                <c:pt idx="16">
                  <c:v>73</c:v>
                </c:pt>
                <c:pt idx="17">
                  <c:v>77</c:v>
                </c:pt>
                <c:pt idx="18">
                  <c:v>74</c:v>
                </c:pt>
              </c:numCache>
            </c:numRef>
          </c:val>
        </c:ser>
        <c:ser>
          <c:idx val="1"/>
          <c:order val="1"/>
          <c:tx>
            <c:strRef>
              <c:f>期末考试成绩表统计表!$D$2</c:f>
              <c:strCache>
                <c:ptCount val="1"/>
                <c:pt idx="0">
                  <c:v>大学数学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General" sourceLinked="1"/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 forceAA="0"/>
              <a:lstStyle/>
              <a:p>
                <a:pPr>
                  <a:defRPr lang="zh-CN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pitchFamily="34" charset="-122"/>
                    <a:ea typeface="微软雅黑" panose="020B0503020204020204" pitchFamily="34" charset="-122"/>
                    <a:cs typeface="微软雅黑" panose="020B0503020204020204" pitchFamily="34" charset="-122"/>
                    <a:sym typeface="微软雅黑" panose="020B0503020204020204" pitchFamily="3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期末考试成绩表统计表!$B$3:$B$21</c:f>
              <c:strCache>
                <c:ptCount val="19"/>
                <c:pt idx="0">
                  <c:v>胡月</c:v>
                </c:pt>
                <c:pt idx="1">
                  <c:v>张林峰</c:v>
                </c:pt>
                <c:pt idx="2">
                  <c:v>郑双欣</c:v>
                </c:pt>
                <c:pt idx="3">
                  <c:v>李博一</c:v>
                </c:pt>
                <c:pt idx="4">
                  <c:v>王诚</c:v>
                </c:pt>
                <c:pt idx="5">
                  <c:v>李怡心</c:v>
                </c:pt>
                <c:pt idx="6">
                  <c:v>王蔚然</c:v>
                </c:pt>
                <c:pt idx="7">
                  <c:v>黄琼芳</c:v>
                </c:pt>
                <c:pt idx="8">
                  <c:v>刘峰</c:v>
                </c:pt>
                <c:pt idx="9">
                  <c:v>朱钰瑶</c:v>
                </c:pt>
                <c:pt idx="10">
                  <c:v>张博涵</c:v>
                </c:pt>
                <c:pt idx="11">
                  <c:v>王琪</c:v>
                </c:pt>
                <c:pt idx="12">
                  <c:v>韩逸轩</c:v>
                </c:pt>
                <c:pt idx="13">
                  <c:v>赵一涵</c:v>
                </c:pt>
                <c:pt idx="14">
                  <c:v>朴成龙</c:v>
                </c:pt>
                <c:pt idx="15">
                  <c:v>吕国新</c:v>
                </c:pt>
                <c:pt idx="16">
                  <c:v>邱琪</c:v>
                </c:pt>
                <c:pt idx="17">
                  <c:v>李瑾</c:v>
                </c:pt>
                <c:pt idx="18">
                  <c:v>顾砚波</c:v>
                </c:pt>
              </c:strCache>
            </c:strRef>
          </c:cat>
          <c:val>
            <c:numRef>
              <c:f>期末考试成绩表统计表!$D$3:$D$21</c:f>
              <c:numCache>
                <c:formatCode>General</c:formatCode>
                <c:ptCount val="19"/>
                <c:pt idx="0">
                  <c:v>92</c:v>
                </c:pt>
                <c:pt idx="1">
                  <c:v>73</c:v>
                </c:pt>
                <c:pt idx="2">
                  <c:v>80</c:v>
                </c:pt>
                <c:pt idx="3">
                  <c:v>83</c:v>
                </c:pt>
                <c:pt idx="4">
                  <c:v>81</c:v>
                </c:pt>
                <c:pt idx="5">
                  <c:v>79</c:v>
                </c:pt>
                <c:pt idx="6">
                  <c:v>62</c:v>
                </c:pt>
                <c:pt idx="7">
                  <c:v>91</c:v>
                </c:pt>
                <c:pt idx="8">
                  <c:v>76</c:v>
                </c:pt>
                <c:pt idx="9">
                  <c:v>89</c:v>
                </c:pt>
                <c:pt idx="10">
                  <c:v>75</c:v>
                </c:pt>
                <c:pt idx="11">
                  <c:v>71</c:v>
                </c:pt>
                <c:pt idx="12">
                  <c:v>64</c:v>
                </c:pt>
                <c:pt idx="13">
                  <c:v>73</c:v>
                </c:pt>
                <c:pt idx="14">
                  <c:v>70</c:v>
                </c:pt>
                <c:pt idx="15">
                  <c:v>88</c:v>
                </c:pt>
                <c:pt idx="16">
                  <c:v>65</c:v>
                </c:pt>
                <c:pt idx="17">
                  <c:v>71</c:v>
                </c:pt>
                <c:pt idx="18">
                  <c:v>81</c:v>
                </c:pt>
              </c:numCache>
            </c:numRef>
          </c:val>
        </c:ser>
        <c:ser>
          <c:idx val="2"/>
          <c:order val="2"/>
          <c:tx>
            <c:strRef>
              <c:f>期末考试成绩表统计表!$E$2</c:f>
              <c:strCache>
                <c:ptCount val="1"/>
                <c:pt idx="0">
                  <c:v>C语言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General" sourceLinked="1"/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 forceAA="0"/>
              <a:lstStyle/>
              <a:p>
                <a:pPr>
                  <a:defRPr lang="zh-CN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pitchFamily="34" charset="-122"/>
                    <a:ea typeface="微软雅黑" panose="020B0503020204020204" pitchFamily="34" charset="-122"/>
                    <a:cs typeface="微软雅黑" panose="020B0503020204020204" pitchFamily="34" charset="-122"/>
                    <a:sym typeface="微软雅黑" panose="020B0503020204020204" pitchFamily="3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期末考试成绩表统计表!$B$3:$B$21</c:f>
              <c:strCache>
                <c:ptCount val="19"/>
                <c:pt idx="0">
                  <c:v>胡月</c:v>
                </c:pt>
                <c:pt idx="1">
                  <c:v>张林峰</c:v>
                </c:pt>
                <c:pt idx="2">
                  <c:v>郑双欣</c:v>
                </c:pt>
                <c:pt idx="3">
                  <c:v>李博一</c:v>
                </c:pt>
                <c:pt idx="4">
                  <c:v>王诚</c:v>
                </c:pt>
                <c:pt idx="5">
                  <c:v>李怡心</c:v>
                </c:pt>
                <c:pt idx="6">
                  <c:v>王蔚然</c:v>
                </c:pt>
                <c:pt idx="7">
                  <c:v>黄琼芳</c:v>
                </c:pt>
                <c:pt idx="8">
                  <c:v>刘峰</c:v>
                </c:pt>
                <c:pt idx="9">
                  <c:v>朱钰瑶</c:v>
                </c:pt>
                <c:pt idx="10">
                  <c:v>张博涵</c:v>
                </c:pt>
                <c:pt idx="11">
                  <c:v>王琪</c:v>
                </c:pt>
                <c:pt idx="12">
                  <c:v>韩逸轩</c:v>
                </c:pt>
                <c:pt idx="13">
                  <c:v>赵一涵</c:v>
                </c:pt>
                <c:pt idx="14">
                  <c:v>朴成龙</c:v>
                </c:pt>
                <c:pt idx="15">
                  <c:v>吕国新</c:v>
                </c:pt>
                <c:pt idx="16">
                  <c:v>邱琪</c:v>
                </c:pt>
                <c:pt idx="17">
                  <c:v>李瑾</c:v>
                </c:pt>
                <c:pt idx="18">
                  <c:v>顾砚波</c:v>
                </c:pt>
              </c:strCache>
            </c:strRef>
          </c:cat>
          <c:val>
            <c:numRef>
              <c:f>期末考试成绩表统计表!$E$3:$E$21</c:f>
              <c:numCache>
                <c:formatCode>General</c:formatCode>
                <c:ptCount val="19"/>
                <c:pt idx="0">
                  <c:v>86</c:v>
                </c:pt>
                <c:pt idx="1">
                  <c:v>91</c:v>
                </c:pt>
                <c:pt idx="2">
                  <c:v>67</c:v>
                </c:pt>
                <c:pt idx="3">
                  <c:v>87</c:v>
                </c:pt>
                <c:pt idx="4">
                  <c:v>70</c:v>
                </c:pt>
                <c:pt idx="5">
                  <c:v>69</c:v>
                </c:pt>
                <c:pt idx="6">
                  <c:v>79</c:v>
                </c:pt>
                <c:pt idx="7">
                  <c:v>58</c:v>
                </c:pt>
                <c:pt idx="8">
                  <c:v>73</c:v>
                </c:pt>
                <c:pt idx="9">
                  <c:v>82</c:v>
                </c:pt>
                <c:pt idx="10">
                  <c:v>71</c:v>
                </c:pt>
                <c:pt idx="11">
                  <c:v>60</c:v>
                </c:pt>
                <c:pt idx="12">
                  <c:v>49</c:v>
                </c:pt>
                <c:pt idx="13">
                  <c:v>76</c:v>
                </c:pt>
                <c:pt idx="14">
                  <c:v>71</c:v>
                </c:pt>
                <c:pt idx="15">
                  <c:v>75</c:v>
                </c:pt>
                <c:pt idx="16">
                  <c:v>80</c:v>
                </c:pt>
                <c:pt idx="17">
                  <c:v>74</c:v>
                </c:pt>
                <c:pt idx="18">
                  <c:v>79</c:v>
                </c:pt>
              </c:numCache>
            </c:numRef>
          </c:val>
        </c:ser>
        <c:ser>
          <c:idx val="3"/>
          <c:order val="3"/>
          <c:tx>
            <c:strRef>
              <c:f>期末考试成绩表统计表!$F$2</c:f>
              <c:strCache>
                <c:ptCount val="1"/>
                <c:pt idx="0">
                  <c:v>统计学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numFmt formatCode="General" sourceLinked="1"/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 forceAA="0"/>
              <a:lstStyle/>
              <a:p>
                <a:pPr>
                  <a:defRPr lang="zh-CN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pitchFamily="34" charset="-122"/>
                    <a:ea typeface="微软雅黑" panose="020B0503020204020204" pitchFamily="34" charset="-122"/>
                    <a:cs typeface="微软雅黑" panose="020B0503020204020204" pitchFamily="34" charset="-122"/>
                    <a:sym typeface="微软雅黑" panose="020B0503020204020204" pitchFamily="3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期末考试成绩表统计表!$B$3:$B$21</c:f>
              <c:strCache>
                <c:ptCount val="19"/>
                <c:pt idx="0">
                  <c:v>胡月</c:v>
                </c:pt>
                <c:pt idx="1">
                  <c:v>张林峰</c:v>
                </c:pt>
                <c:pt idx="2">
                  <c:v>郑双欣</c:v>
                </c:pt>
                <c:pt idx="3">
                  <c:v>李博一</c:v>
                </c:pt>
                <c:pt idx="4">
                  <c:v>王诚</c:v>
                </c:pt>
                <c:pt idx="5">
                  <c:v>李怡心</c:v>
                </c:pt>
                <c:pt idx="6">
                  <c:v>王蔚然</c:v>
                </c:pt>
                <c:pt idx="7">
                  <c:v>黄琼芳</c:v>
                </c:pt>
                <c:pt idx="8">
                  <c:v>刘峰</c:v>
                </c:pt>
                <c:pt idx="9">
                  <c:v>朱钰瑶</c:v>
                </c:pt>
                <c:pt idx="10">
                  <c:v>张博涵</c:v>
                </c:pt>
                <c:pt idx="11">
                  <c:v>王琪</c:v>
                </c:pt>
                <c:pt idx="12">
                  <c:v>韩逸轩</c:v>
                </c:pt>
                <c:pt idx="13">
                  <c:v>赵一涵</c:v>
                </c:pt>
                <c:pt idx="14">
                  <c:v>朴成龙</c:v>
                </c:pt>
                <c:pt idx="15">
                  <c:v>吕国新</c:v>
                </c:pt>
                <c:pt idx="16">
                  <c:v>邱琪</c:v>
                </c:pt>
                <c:pt idx="17">
                  <c:v>李瑾</c:v>
                </c:pt>
                <c:pt idx="18">
                  <c:v>顾砚波</c:v>
                </c:pt>
              </c:strCache>
            </c:strRef>
          </c:cat>
          <c:val>
            <c:numRef>
              <c:f>期末考试成绩表统计表!$F$3:$F$21</c:f>
              <c:numCache>
                <c:formatCode>General</c:formatCode>
                <c:ptCount val="19"/>
                <c:pt idx="0">
                  <c:v>69</c:v>
                </c:pt>
                <c:pt idx="1">
                  <c:v>83</c:v>
                </c:pt>
                <c:pt idx="2">
                  <c:v>72</c:v>
                </c:pt>
                <c:pt idx="3">
                  <c:v>80</c:v>
                </c:pt>
                <c:pt idx="4">
                  <c:v>78</c:v>
                </c:pt>
                <c:pt idx="5">
                  <c:v>86</c:v>
                </c:pt>
                <c:pt idx="6">
                  <c:v>53</c:v>
                </c:pt>
                <c:pt idx="7">
                  <c:v>83</c:v>
                </c:pt>
                <c:pt idx="8">
                  <c:v>74</c:v>
                </c:pt>
                <c:pt idx="9">
                  <c:v>68</c:v>
                </c:pt>
                <c:pt idx="10">
                  <c:v>90</c:v>
                </c:pt>
                <c:pt idx="11">
                  <c:v>89</c:v>
                </c:pt>
                <c:pt idx="12">
                  <c:v>65</c:v>
                </c:pt>
                <c:pt idx="13">
                  <c:v>73</c:v>
                </c:pt>
                <c:pt idx="14">
                  <c:v>84</c:v>
                </c:pt>
                <c:pt idx="15">
                  <c:v>61</c:v>
                </c:pt>
                <c:pt idx="16">
                  <c:v>79</c:v>
                </c:pt>
                <c:pt idx="17">
                  <c:v>64</c:v>
                </c:pt>
                <c:pt idx="18">
                  <c:v>85</c:v>
                </c:pt>
              </c:numCache>
            </c:numRef>
          </c:val>
        </c:ser>
        <c:ser>
          <c:idx val="4"/>
          <c:order val="4"/>
          <c:tx>
            <c:strRef>
              <c:f>期末考试成绩表统计表!$G$2</c:f>
              <c:strCache>
                <c:ptCount val="1"/>
                <c:pt idx="0">
                  <c:v>体育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numFmt formatCode="General" sourceLinked="1"/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 forceAA="0"/>
              <a:lstStyle/>
              <a:p>
                <a:pPr>
                  <a:defRPr lang="zh-CN"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微软雅黑" panose="020B0503020204020204" pitchFamily="34" charset="-122"/>
                    <a:ea typeface="微软雅黑" panose="020B0503020204020204" pitchFamily="34" charset="-122"/>
                    <a:cs typeface="微软雅黑" panose="020B0503020204020204" pitchFamily="34" charset="-122"/>
                    <a:sym typeface="微软雅黑" panose="020B0503020204020204" pitchFamily="34" charset="-122"/>
                  </a:defRPr>
                </a:pPr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期末考试成绩表统计表!$B$3:$B$21</c:f>
              <c:strCache>
                <c:ptCount val="19"/>
                <c:pt idx="0">
                  <c:v>胡月</c:v>
                </c:pt>
                <c:pt idx="1">
                  <c:v>张林峰</c:v>
                </c:pt>
                <c:pt idx="2">
                  <c:v>郑双欣</c:v>
                </c:pt>
                <c:pt idx="3">
                  <c:v>李博一</c:v>
                </c:pt>
                <c:pt idx="4">
                  <c:v>王诚</c:v>
                </c:pt>
                <c:pt idx="5">
                  <c:v>李怡心</c:v>
                </c:pt>
                <c:pt idx="6">
                  <c:v>王蔚然</c:v>
                </c:pt>
                <c:pt idx="7">
                  <c:v>黄琼芳</c:v>
                </c:pt>
                <c:pt idx="8">
                  <c:v>刘峰</c:v>
                </c:pt>
                <c:pt idx="9">
                  <c:v>朱钰瑶</c:v>
                </c:pt>
                <c:pt idx="10">
                  <c:v>张博涵</c:v>
                </c:pt>
                <c:pt idx="11">
                  <c:v>王琪</c:v>
                </c:pt>
                <c:pt idx="12">
                  <c:v>韩逸轩</c:v>
                </c:pt>
                <c:pt idx="13">
                  <c:v>赵一涵</c:v>
                </c:pt>
                <c:pt idx="14">
                  <c:v>朴成龙</c:v>
                </c:pt>
                <c:pt idx="15">
                  <c:v>吕国新</c:v>
                </c:pt>
                <c:pt idx="16">
                  <c:v>邱琪</c:v>
                </c:pt>
                <c:pt idx="17">
                  <c:v>李瑾</c:v>
                </c:pt>
                <c:pt idx="18">
                  <c:v>顾砚波</c:v>
                </c:pt>
              </c:strCache>
            </c:strRef>
          </c:cat>
          <c:val>
            <c:numRef>
              <c:f>期末考试成绩表统计表!$G$3:$G$21</c:f>
              <c:numCache>
                <c:formatCode>General</c:formatCode>
                <c:ptCount val="19"/>
                <c:pt idx="0">
                  <c:v>76</c:v>
                </c:pt>
                <c:pt idx="1">
                  <c:v>82</c:v>
                </c:pt>
                <c:pt idx="2">
                  <c:v>77</c:v>
                </c:pt>
                <c:pt idx="3">
                  <c:v>72</c:v>
                </c:pt>
                <c:pt idx="4">
                  <c:v>89</c:v>
                </c:pt>
                <c:pt idx="5">
                  <c:v>85</c:v>
                </c:pt>
                <c:pt idx="6">
                  <c:v>63</c:v>
                </c:pt>
                <c:pt idx="7">
                  <c:v>66</c:v>
                </c:pt>
                <c:pt idx="8">
                  <c:v>78</c:v>
                </c:pt>
                <c:pt idx="9">
                  <c:v>62</c:v>
                </c:pt>
                <c:pt idx="10">
                  <c:v>87</c:v>
                </c:pt>
                <c:pt idx="11">
                  <c:v>84</c:v>
                </c:pt>
                <c:pt idx="12">
                  <c:v>70</c:v>
                </c:pt>
                <c:pt idx="13">
                  <c:v>61</c:v>
                </c:pt>
                <c:pt idx="14">
                  <c:v>68</c:v>
                </c:pt>
                <c:pt idx="15">
                  <c:v>79</c:v>
                </c:pt>
                <c:pt idx="16">
                  <c:v>88</c:v>
                </c:pt>
                <c:pt idx="17">
                  <c:v>75</c:v>
                </c:pt>
                <c:pt idx="18">
                  <c:v>80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60"/>
        <c:overlap val="-32"/>
        <c:axId val="12675963"/>
        <c:axId val="284430156"/>
      </c:barChart>
      <c:catAx>
        <c:axId val="126759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accent1">
                <a:alpha val="2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微软雅黑" panose="020B0503020204020204" pitchFamily="34" charset="-122"/>
                <a:sym typeface="微软雅黑" panose="020B0503020204020204" pitchFamily="34" charset="-122"/>
              </a:defRPr>
            </a:pPr>
          </a:p>
        </c:txPr>
        <c:crossAx val="284430156"/>
        <c:crosses val="autoZero"/>
        <c:auto val="1"/>
        <c:lblAlgn val="ctr"/>
        <c:lblOffset val="100"/>
        <c:noMultiLvlLbl val="0"/>
      </c:catAx>
      <c:valAx>
        <c:axId val="28443015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txPr>
          <a:bodyPr rot="-60000000" spcFirstLastPara="0" vertOverflow="ellipsis" vert="horz" wrap="square" anchor="ctr" anchorCtr="1" forceAA="0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微软雅黑" panose="020B0503020204020204" pitchFamily="34" charset="-122"/>
                <a:ea typeface="微软雅黑" panose="020B0503020204020204" pitchFamily="34" charset="-122"/>
                <a:cs typeface="微软雅黑" panose="020B0503020204020204" pitchFamily="34" charset="-122"/>
                <a:sym typeface="微软雅黑" panose="020B0503020204020204" pitchFamily="34" charset="-122"/>
              </a:defRPr>
            </a:pPr>
          </a:p>
        </c:txPr>
        <c:crossAx val="126759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75000"/>
                    <a:lumOff val="25000"/>
                  </a:schemeClr>
                </a:solidFill>
                <a:uFill>
                  <a:solidFill>
                    <a:schemeClr val="tx1">
                      <a:lumMod val="75000"/>
                      <a:lumOff val="25000"/>
                    </a:schemeClr>
                  </a:solidFill>
                </a:uFill>
                <a:latin typeface="微软雅黑" panose="020B0503020204020204" pitchFamily="34" charset="-122"/>
                <a:ea typeface="微软雅黑" panose="020B0503020204020204" pitchFamily="34" charset="-122"/>
                <a:cs typeface="微软雅黑" panose="020B0503020204020204" pitchFamily="34" charset="-122"/>
                <a:sym typeface="微软雅黑" panose="020B0503020204020204" pitchFamily="34" charset="-122"/>
              </a:defRPr>
            </a:pPr>
          </a:p>
        </c:txPr>
      </c:legendEntry>
      <c:legendEntry>
        <c:idx val="1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75000"/>
                    <a:lumOff val="25000"/>
                  </a:schemeClr>
                </a:solidFill>
                <a:uFill>
                  <a:solidFill>
                    <a:schemeClr val="tx1">
                      <a:lumMod val="75000"/>
                      <a:lumOff val="25000"/>
                    </a:schemeClr>
                  </a:solidFill>
                </a:uFill>
                <a:latin typeface="微软雅黑" panose="020B0503020204020204" pitchFamily="34" charset="-122"/>
                <a:ea typeface="微软雅黑" panose="020B0503020204020204" pitchFamily="34" charset="-122"/>
                <a:cs typeface="微软雅黑" panose="020B0503020204020204" pitchFamily="34" charset="-122"/>
                <a:sym typeface="微软雅黑" panose="020B0503020204020204" pitchFamily="34" charset="-122"/>
              </a:defRPr>
            </a:pPr>
          </a:p>
        </c:txPr>
      </c:legendEntry>
      <c:legendEntry>
        <c:idx val="2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75000"/>
                    <a:lumOff val="25000"/>
                  </a:schemeClr>
                </a:solidFill>
                <a:uFill>
                  <a:solidFill>
                    <a:schemeClr val="tx1">
                      <a:lumMod val="75000"/>
                      <a:lumOff val="25000"/>
                    </a:schemeClr>
                  </a:solidFill>
                </a:uFill>
                <a:latin typeface="微软雅黑" panose="020B0503020204020204" pitchFamily="34" charset="-122"/>
                <a:ea typeface="微软雅黑" panose="020B0503020204020204" pitchFamily="34" charset="-122"/>
                <a:cs typeface="微软雅黑" panose="020B0503020204020204" pitchFamily="34" charset="-122"/>
                <a:sym typeface="微软雅黑" panose="020B0503020204020204" pitchFamily="34" charset="-122"/>
              </a:defRPr>
            </a:pPr>
          </a:p>
        </c:txPr>
      </c:legendEntry>
      <c:legendEntry>
        <c:idx val="3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75000"/>
                    <a:lumOff val="25000"/>
                  </a:schemeClr>
                </a:solidFill>
                <a:uFill>
                  <a:solidFill>
                    <a:schemeClr val="tx1">
                      <a:lumMod val="75000"/>
                      <a:lumOff val="25000"/>
                    </a:schemeClr>
                  </a:solidFill>
                </a:uFill>
                <a:latin typeface="微软雅黑" panose="020B0503020204020204" pitchFamily="34" charset="-122"/>
                <a:ea typeface="微软雅黑" panose="020B0503020204020204" pitchFamily="34" charset="-122"/>
                <a:cs typeface="微软雅黑" panose="020B0503020204020204" pitchFamily="34" charset="-122"/>
                <a:sym typeface="微软雅黑" panose="020B0503020204020204" pitchFamily="34" charset="-122"/>
              </a:defRPr>
            </a:pPr>
          </a:p>
        </c:txPr>
      </c:legendEntry>
      <c:legendEntry>
        <c:idx val="4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75000"/>
                    <a:lumOff val="25000"/>
                  </a:schemeClr>
                </a:solidFill>
                <a:uFill>
                  <a:solidFill>
                    <a:schemeClr val="tx1">
                      <a:lumMod val="75000"/>
                      <a:lumOff val="25000"/>
                    </a:schemeClr>
                  </a:solidFill>
                </a:uFill>
                <a:latin typeface="微软雅黑" panose="020B0503020204020204" pitchFamily="34" charset="-122"/>
                <a:ea typeface="微软雅黑" panose="020B0503020204020204" pitchFamily="34" charset="-122"/>
                <a:cs typeface="微软雅黑" panose="020B0503020204020204" pitchFamily="34" charset="-122"/>
                <a:sym typeface="微软雅黑" panose="020B0503020204020204" pitchFamily="34" charset="-122"/>
              </a:defRPr>
            </a:pPr>
          </a:p>
        </c:txPr>
      </c:legendEntry>
      <c:layout/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 forceAA="0"/>
        <a:lstStyle/>
        <a:p>
          <a:pPr>
            <a:defRPr lang="zh-CN" sz="1200" b="0" i="0" u="none" strike="noStrike" kern="1200" cap="none" spc="0" normalizeH="0" baseline="0">
              <a:solidFill>
                <a:schemeClr val="tx1">
                  <a:lumMod val="75000"/>
                  <a:lumOff val="25000"/>
                </a:schemeClr>
              </a:solidFill>
              <a:uFill>
                <a:solidFill>
                  <a:schemeClr val="tx1">
                    <a:lumMod val="75000"/>
                    <a:lumOff val="25000"/>
                  </a:schemeClr>
                </a:solidFill>
              </a:uFill>
              <a:latin typeface="微软雅黑" panose="020B0503020204020204" pitchFamily="34" charset="-122"/>
              <a:ea typeface="微软雅黑" panose="020B0503020204020204" pitchFamily="34" charset="-122"/>
              <a:cs typeface="微软雅黑" panose="020B0503020204020204" pitchFamily="34" charset="-122"/>
              <a:sym typeface="微软雅黑" panose="020B0503020204020204" pitchFamily="34" charset="-122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>
          <a:lumMod val="50000"/>
          <a:lumOff val="50000"/>
          <a:alpha val="25000"/>
        </a:schemeClr>
      </a:solidFill>
      <a:round/>
    </a:ln>
    <a:effectLst/>
  </c:spPr>
  <c:txPr>
    <a:bodyPr/>
    <a:lstStyle/>
    <a:p>
      <a:pPr>
        <a:defRPr lang="zh-CN" sz="900">
          <a:solidFill>
            <a:schemeClr val="tx1">
              <a:lumMod val="75000"/>
              <a:lumOff val="25000"/>
            </a:schemeClr>
          </a:solidFill>
          <a:latin typeface="微软雅黑" panose="020B0503020204020204" pitchFamily="34" charset="-122"/>
          <a:ea typeface="微软雅黑" panose="020B0503020204020204" pitchFamily="34" charset="-122"/>
          <a:cs typeface="微软雅黑" panose="020B0503020204020204" pitchFamily="34" charset="-122"/>
          <a:sym typeface="微软雅黑" panose="020B0503020204020204" pitchFamily="34" charset="-122"/>
        </a:defRPr>
      </a:pPr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zh-CN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各科平均分统计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期末考试成绩表统计表!$C$2:$G$2</c:f>
              <c:strCache>
                <c:ptCount val="5"/>
                <c:pt idx="0">
                  <c:v>大学英语</c:v>
                </c:pt>
                <c:pt idx="1">
                  <c:v>大学数学</c:v>
                </c:pt>
                <c:pt idx="2">
                  <c:v>C语言</c:v>
                </c:pt>
                <c:pt idx="3">
                  <c:v>统计学</c:v>
                </c:pt>
                <c:pt idx="4">
                  <c:v>体育</c:v>
                </c:pt>
              </c:strCache>
            </c:strRef>
          </c:cat>
          <c:val>
            <c:numRef>
              <c:f>期末考试成绩表统计表!$C$23:$G$23</c:f>
              <c:numCache>
                <c:formatCode>0.00_ </c:formatCode>
                <c:ptCount val="5"/>
                <c:pt idx="0">
                  <c:v>73.8421052631579</c:v>
                </c:pt>
                <c:pt idx="1">
                  <c:v>77.0526315789474</c:v>
                </c:pt>
                <c:pt idx="2">
                  <c:v>73.5263157894737</c:v>
                </c:pt>
                <c:pt idx="3">
                  <c:v>75.5789473684211</c:v>
                </c:pt>
                <c:pt idx="4">
                  <c:v>75.8947368421053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0"/>
        <c:smooth val="0"/>
        <c:axId val="680596422"/>
        <c:axId val="677754980"/>
      </c:lineChart>
      <c:catAx>
        <c:axId val="68059642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77754980"/>
        <c:crosses val="autoZero"/>
        <c:auto val="1"/>
        <c:lblAlgn val="ctr"/>
        <c:lblOffset val="100"/>
        <c:noMultiLvlLbl val="0"/>
      </c:catAx>
      <c:valAx>
        <c:axId val="6777549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0200"/>
                </a:schemeClr>
              </a:solidFill>
              <a:round/>
            </a:ln>
            <a:effectLst/>
          </c:spPr>
        </c:majorGridlines>
        <c:numFmt formatCode="0.0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0" vertOverflow="ellipsis" vert="horz" wrap="square" anchor="ctr" anchorCtr="1"/>
          <a:lstStyle/>
          <a:p>
            <a:pPr>
              <a:defRPr lang="zh-CN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</a:p>
        </c:txPr>
        <c:crossAx val="68059642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 defTabSz="914400">
              <a:defRPr lang="zh-CN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大学英语各分数段人数占比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204834761321909"/>
          <c:y val="0.194517543859649"/>
          <c:w val="0.382252141982864"/>
          <c:h val="0.684868421052632"/>
        </c:manualLayout>
      </c:layout>
      <c:pieChart>
        <c:varyColors val="1"/>
        <c:ser>
          <c:idx val="0"/>
          <c:order val="0"/>
          <c:spPr/>
          <c:explosion val="0"/>
          <c:dPt>
            <c:idx val="0"/>
            <c:bubble3D val="0"/>
            <c:spPr>
              <a:solidFill>
                <a:schemeClr val="accent1"/>
              </a:solidFill>
              <a:ln>
                <a:solidFill>
                  <a:schemeClr val="bg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solidFill>
                  <a:schemeClr val="bg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solidFill>
                  <a:schemeClr val="bg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solidFill>
                  <a:schemeClr val="bg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solidFill>
                  <a:schemeClr val="bg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期末考试成绩表统计表!$M$6:$Q$6</c:f>
              <c:strCache>
                <c:ptCount val="5"/>
                <c:pt idx="0">
                  <c:v>[0-60)</c:v>
                </c:pt>
                <c:pt idx="1">
                  <c:v>[60-70)</c:v>
                </c:pt>
                <c:pt idx="2">
                  <c:v>[70-80)</c:v>
                </c:pt>
                <c:pt idx="3">
                  <c:v>[80-90)</c:v>
                </c:pt>
                <c:pt idx="4">
                  <c:v>[90-100]</c:v>
                </c:pt>
              </c:strCache>
            </c:strRef>
          </c:cat>
          <c:val>
            <c:numRef>
              <c:f>期末考试成绩表统计表!$M$8:$Q$8</c:f>
              <c:numCache>
                <c:formatCode>0.00%</c:formatCode>
                <c:ptCount val="5"/>
                <c:pt idx="0">
                  <c:v>0.105263157894737</c:v>
                </c:pt>
                <c:pt idx="1">
                  <c:v>0.210526315789474</c:v>
                </c:pt>
                <c:pt idx="2">
                  <c:v>0.368421052631579</c:v>
                </c:pt>
                <c:pt idx="3">
                  <c:v>0.210526315789474</c:v>
                </c:pt>
                <c:pt idx="4">
                  <c:v>0.105263157894737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legendEntry>
        <c:idx val="0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uFill>
                  <a:solidFill>
                    <a:schemeClr val="tx1">
                      <a:lumMod val="65000"/>
                      <a:lumOff val="35000"/>
                    </a:schemeClr>
                  </a:solidFill>
                </a:uFill>
                <a:latin typeface="+mn-lt"/>
                <a:ea typeface="+mn-ea"/>
                <a:cs typeface="+mn-cs"/>
              </a:defRPr>
            </a:pPr>
          </a:p>
        </c:txPr>
      </c:legendEntry>
      <c:legendEntry>
        <c:idx val="1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uFill>
                  <a:solidFill>
                    <a:schemeClr val="tx1">
                      <a:lumMod val="65000"/>
                      <a:lumOff val="35000"/>
                    </a:schemeClr>
                  </a:solidFill>
                </a:uFill>
                <a:latin typeface="+mn-lt"/>
                <a:ea typeface="+mn-ea"/>
                <a:cs typeface="+mn-cs"/>
              </a:defRPr>
            </a:pPr>
          </a:p>
        </c:txPr>
      </c:legendEntry>
      <c:legendEntry>
        <c:idx val="2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uFill>
                  <a:solidFill>
                    <a:schemeClr val="tx1">
                      <a:lumMod val="65000"/>
                      <a:lumOff val="35000"/>
                    </a:schemeClr>
                  </a:solidFill>
                </a:uFill>
                <a:latin typeface="+mn-lt"/>
                <a:ea typeface="+mn-ea"/>
                <a:cs typeface="+mn-cs"/>
              </a:defRPr>
            </a:pPr>
          </a:p>
        </c:txPr>
      </c:legendEntry>
      <c:legendEntry>
        <c:idx val="3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uFill>
                  <a:solidFill>
                    <a:schemeClr val="tx1">
                      <a:lumMod val="65000"/>
                      <a:lumOff val="35000"/>
                    </a:schemeClr>
                  </a:solidFill>
                </a:uFill>
                <a:latin typeface="+mn-lt"/>
                <a:ea typeface="+mn-ea"/>
                <a:cs typeface="+mn-cs"/>
              </a:defRPr>
            </a:pPr>
          </a:p>
        </c:txPr>
      </c:legendEntry>
      <c:legendEntry>
        <c:idx val="4"/>
        <c:txPr>
          <a:bodyPr rot="0" spcFirstLastPara="0" vertOverflow="ellipsis" vert="horz" wrap="square" anchor="ctr" anchorCtr="1"/>
          <a:lstStyle/>
          <a:p>
            <a:pPr>
              <a:defRPr lang="zh-CN" sz="12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uFill>
                  <a:solidFill>
                    <a:schemeClr val="tx1">
                      <a:lumMod val="65000"/>
                      <a:lumOff val="35000"/>
                    </a:schemeClr>
                  </a:solidFill>
                </a:uFill>
                <a:latin typeface="+mn-lt"/>
                <a:ea typeface="+mn-ea"/>
                <a:cs typeface="+mn-cs"/>
              </a:defRPr>
            </a:pPr>
          </a:p>
        </c:txPr>
      </c:legendEntry>
      <c:layout>
        <c:manualLayout>
          <c:xMode val="edge"/>
          <c:yMode val="edge"/>
          <c:x val="0.707466340269278"/>
          <c:y val="0.271929824561404"/>
          <c:w val="0.231334149326805"/>
          <c:h val="0.444078947368421"/>
        </c:manualLayout>
      </c:layout>
      <c:overlay val="0"/>
      <c:spPr>
        <a:noFill/>
        <a:ln>
          <a:noFill/>
        </a:ln>
        <a:effectLst/>
      </c:spPr>
      <c:txPr>
        <a:bodyPr rot="0" spcFirstLastPara="0" vertOverflow="ellipsis" vert="horz" wrap="square" anchor="ctr" anchorCtr="1"/>
        <a:lstStyle/>
        <a:p>
          <a:pPr>
            <a:defRPr lang="zh-CN" sz="12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uFill>
                <a:solidFill>
                  <a:schemeClr val="tx1">
                    <a:lumMod val="65000"/>
                    <a:lumOff val="35000"/>
                  </a:schemeClr>
                </a:solidFill>
              </a:u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100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noFill/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1002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28575" cap="rnd">
        <a:solidFill>
          <a:schemeClr val="phClr"/>
        </a:solidFill>
        <a:round/>
      </a:ln>
      <a:effectLst/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1008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10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10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1">
      <cs:styleClr val="auto"/>
    </cs:fillRef>
    <cs:effectRef idx="0"/>
    <cs:fontRef idx="minor">
      <a:schemeClr val="dk1"/>
    </cs:fontRef>
    <cs:spPr>
      <a:ln>
        <a:solidFill>
          <a:schemeClr val="bg1"/>
        </a:solidFill>
      </a:ln>
      <a:effectLst/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02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75000"/>
        <a:lumOff val="25000"/>
      </a:schemeClr>
    </cs:fontRef>
    <cs:defRPr sz="1400" b="1" kern="120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82550</xdr:colOff>
      <xdr:row>23</xdr:row>
      <xdr:rowOff>88900</xdr:rowOff>
    </xdr:from>
    <xdr:to>
      <xdr:col>17</xdr:col>
      <xdr:colOff>278130</xdr:colOff>
      <xdr:row>43</xdr:row>
      <xdr:rowOff>21590</xdr:rowOff>
    </xdr:to>
    <xdr:graphicFrame>
      <xdr:nvGraphicFramePr>
        <xdr:cNvPr id="4" name="图表 3" descr="7b0a202020202263686172745265734964223a202234363130333534220a7d0a"/>
        <xdr:cNvGraphicFramePr/>
      </xdr:nvGraphicFramePr>
      <xdr:xfrm>
        <a:off x="82550" y="4098925"/>
        <a:ext cx="13749655" cy="336169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692150</xdr:colOff>
      <xdr:row>44</xdr:row>
      <xdr:rowOff>155575</xdr:rowOff>
    </xdr:from>
    <xdr:to>
      <xdr:col>7</xdr:col>
      <xdr:colOff>307975</xdr:colOff>
      <xdr:row>60</xdr:row>
      <xdr:rowOff>155575</xdr:rowOff>
    </xdr:to>
    <xdr:graphicFrame>
      <xdr:nvGraphicFramePr>
        <xdr:cNvPr id="5" name="图表 4"/>
        <xdr:cNvGraphicFramePr/>
      </xdr:nvGraphicFramePr>
      <xdr:xfrm>
        <a:off x="692150" y="7766050"/>
        <a:ext cx="482600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158750</xdr:colOff>
      <xdr:row>44</xdr:row>
      <xdr:rowOff>88900</xdr:rowOff>
    </xdr:from>
    <xdr:to>
      <xdr:col>15</xdr:col>
      <xdr:colOff>393700</xdr:colOff>
      <xdr:row>61</xdr:row>
      <xdr:rowOff>69850</xdr:rowOff>
    </xdr:to>
    <xdr:graphicFrame>
      <xdr:nvGraphicFramePr>
        <xdr:cNvPr id="6" name="图表 5"/>
        <xdr:cNvGraphicFramePr/>
      </xdr:nvGraphicFramePr>
      <xdr:xfrm>
        <a:off x="6835775" y="7699375"/>
        <a:ext cx="5187950" cy="28956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theme/themeOverride1.xml><?xml version="1.0" encoding="utf-8"?>
<a:themeOverride xmlns:a="http://schemas.openxmlformats.org/drawingml/2006/main">
  <a:clrScheme name="WPS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874CB"/>
    </a:accent1>
    <a:accent2>
      <a:srgbClr val="EE822F"/>
    </a:accent2>
    <a:accent3>
      <a:srgbClr val="F2BA02"/>
    </a:accent3>
    <a:accent4>
      <a:srgbClr val="75BD42"/>
    </a:accent4>
    <a:accent5>
      <a:srgbClr val="30C0B4"/>
    </a:accent5>
    <a:accent6>
      <a:srgbClr val="E54C5E"/>
    </a:accent6>
    <a:hlink>
      <a:srgbClr val="0026E5"/>
    </a:hlink>
    <a:folHlink>
      <a:srgbClr val="7E1FAD"/>
    </a:folHlink>
  </a:clrScheme>
  <a:fontScheme name="WPS">
    <a:majorFont>
      <a:latin typeface="Calibri Light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WPS">
    <a:fillStyleLst>
      <a:solidFill>
        <a:schemeClr val="phClr"/>
      </a:solidFill>
      <a:gradFill>
        <a:gsLst>
          <a:gs pos="0">
            <a:schemeClr val="phClr">
              <a:lumOff val="17500"/>
            </a:schemeClr>
          </a:gs>
          <a:gs pos="100000">
            <a:schemeClr val="phClr"/>
          </a:gs>
        </a:gsLst>
        <a:lin ang="2700000" scaled="0"/>
      </a:gradFill>
      <a:gradFill>
        <a:gsLst>
          <a:gs pos="0">
            <a:schemeClr val="phClr">
              <a:hueOff val="-2520000"/>
            </a:schemeClr>
          </a:gs>
          <a:gs pos="100000">
            <a:schemeClr val="phClr"/>
          </a:gs>
        </a:gsLst>
        <a:lin ang="27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2700" cap="flat" cmpd="sng" algn="ctr">
        <a:gradFill>
          <a:gsLst>
            <a:gs pos="0">
              <a:schemeClr val="phClr">
                <a:hueOff val="-4200000"/>
              </a:schemeClr>
            </a:gs>
            <a:gs pos="100000">
              <a:schemeClr val="phClr"/>
            </a:gs>
          </a:gsLst>
          <a:lin ang="2700000" scaled="1"/>
        </a:gradFill>
        <a:prstDash val="solid"/>
        <a:miter lim="800000"/>
      </a:ln>
    </a:lnStyleLst>
    <a:effectStyleLst>
      <a:effectStyle>
        <a:effectLst>
          <a:outerShdw blurRad="101600" dist="50800" dir="5400000" algn="ctr" rotWithShape="0">
            <a:schemeClr val="phClr">
              <a:alpha val="60000"/>
            </a:schemeClr>
          </a:outerShdw>
        </a:effectLst>
      </a:effectStyle>
      <a:effectStyle>
        <a:effectLst>
          <a:reflection stA="50000" endA="300" endPos="40000" dist="25400" dir="5400000" sy="-100000" algn="bl" rotWithShape="0"/>
        </a:effectLst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4"/>
  <sheetViews>
    <sheetView tabSelected="1" topLeftCell="A7" workbookViewId="0">
      <selection activeCell="N15" sqref="N15"/>
    </sheetView>
  </sheetViews>
  <sheetFormatPr defaultColWidth="9" defaultRowHeight="13.5"/>
  <cols>
    <col min="1" max="1" width="11.75"/>
    <col min="2" max="2" width="10" customWidth="1"/>
    <col min="3" max="3" width="9.5" customWidth="1"/>
    <col min="4" max="4" width="10.375" customWidth="1"/>
    <col min="5" max="5" width="9.625" customWidth="1"/>
    <col min="6" max="6" width="9.25" customWidth="1"/>
    <col min="7" max="7" width="7.875" customWidth="1"/>
    <col min="8" max="8" width="9" customWidth="1"/>
    <col min="9" max="9" width="10.25" customWidth="1"/>
    <col min="10" max="10" width="9.125" customWidth="1"/>
    <col min="13" max="17" width="12.625"/>
  </cols>
  <sheetData>
    <row r="1" s="1" customFormat="1" ht="18.7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customHeight="1" spans="1:10">
      <c r="A3" s="4">
        <v>23001201</v>
      </c>
      <c r="B3" s="4" t="s">
        <v>11</v>
      </c>
      <c r="C3" s="4">
        <v>78</v>
      </c>
      <c r="D3" s="4">
        <v>92</v>
      </c>
      <c r="E3" s="4">
        <v>86</v>
      </c>
      <c r="F3" s="4">
        <v>69</v>
      </c>
      <c r="G3" s="4">
        <v>76</v>
      </c>
      <c r="H3" s="4">
        <f t="shared" ref="H3:H21" si="0">SUM(C3:G3)</f>
        <v>401</v>
      </c>
      <c r="I3" s="4">
        <f t="shared" ref="I3:I21" si="1">AVERAGE(C3:G3)</f>
        <v>80.2</v>
      </c>
      <c r="J3" s="4">
        <f>RANK(H3,$H$3:$H$21)</f>
        <v>4</v>
      </c>
    </row>
    <row r="4" customHeight="1" spans="1:12">
      <c r="A4" s="4">
        <v>23001202</v>
      </c>
      <c r="B4" s="4" t="s">
        <v>12</v>
      </c>
      <c r="C4" s="4">
        <v>89</v>
      </c>
      <c r="D4" s="4">
        <v>73</v>
      </c>
      <c r="E4" s="4">
        <v>91</v>
      </c>
      <c r="F4" s="4">
        <v>83</v>
      </c>
      <c r="G4" s="4">
        <v>82</v>
      </c>
      <c r="H4" s="4">
        <f t="shared" si="0"/>
        <v>418</v>
      </c>
      <c r="I4" s="4">
        <f t="shared" si="1"/>
        <v>83.6</v>
      </c>
      <c r="J4" s="4">
        <f>RANK(H4,$H$3:$H$21)</f>
        <v>1</v>
      </c>
      <c r="L4" t="s">
        <v>3</v>
      </c>
    </row>
    <row r="5" customHeight="1" spans="1:17">
      <c r="A5" s="4">
        <v>23001203</v>
      </c>
      <c r="B5" s="4" t="s">
        <v>13</v>
      </c>
      <c r="C5" s="4">
        <v>51</v>
      </c>
      <c r="D5" s="4">
        <v>80</v>
      </c>
      <c r="E5" s="4">
        <v>67</v>
      </c>
      <c r="F5" s="4">
        <v>72</v>
      </c>
      <c r="G5" s="4">
        <v>77</v>
      </c>
      <c r="H5" s="4">
        <f t="shared" si="0"/>
        <v>347</v>
      </c>
      <c r="I5" s="4">
        <f t="shared" si="1"/>
        <v>69.4</v>
      </c>
      <c r="J5" s="4">
        <f>RANK(H5,$H$3:$H$21)</f>
        <v>15</v>
      </c>
      <c r="L5" s="6" t="s">
        <v>14</v>
      </c>
      <c r="M5" s="6">
        <f>COUNT(C3:C21)</f>
        <v>19</v>
      </c>
      <c r="N5" s="6"/>
      <c r="O5" s="6"/>
      <c r="P5" s="6"/>
      <c r="Q5" s="6"/>
    </row>
    <row r="6" customHeight="1" spans="1:17">
      <c r="A6" s="4">
        <v>23001204</v>
      </c>
      <c r="B6" s="4" t="s">
        <v>15</v>
      </c>
      <c r="C6" s="4">
        <v>90</v>
      </c>
      <c r="D6" s="4">
        <v>83</v>
      </c>
      <c r="E6" s="4">
        <v>87</v>
      </c>
      <c r="F6" s="4">
        <v>80</v>
      </c>
      <c r="G6" s="4">
        <v>72</v>
      </c>
      <c r="H6" s="4">
        <f t="shared" si="0"/>
        <v>412</v>
      </c>
      <c r="I6" s="4">
        <f t="shared" si="1"/>
        <v>82.4</v>
      </c>
      <c r="J6" s="4">
        <f>RANK(H6,$H$3:$H$21)</f>
        <v>2</v>
      </c>
      <c r="L6" s="6" t="s">
        <v>16</v>
      </c>
      <c r="M6" s="6" t="s">
        <v>17</v>
      </c>
      <c r="N6" s="6" t="s">
        <v>18</v>
      </c>
      <c r="O6" s="6" t="s">
        <v>19</v>
      </c>
      <c r="P6" s="6" t="s">
        <v>20</v>
      </c>
      <c r="Q6" s="6" t="s">
        <v>21</v>
      </c>
    </row>
    <row r="7" customHeight="1" spans="1:17">
      <c r="A7" s="4">
        <v>23001205</v>
      </c>
      <c r="B7" s="4" t="s">
        <v>22</v>
      </c>
      <c r="C7" s="4">
        <v>62</v>
      </c>
      <c r="D7" s="4">
        <v>81</v>
      </c>
      <c r="E7" s="4">
        <v>70</v>
      </c>
      <c r="F7" s="4">
        <v>78</v>
      </c>
      <c r="G7" s="4">
        <v>89</v>
      </c>
      <c r="H7" s="4">
        <f t="shared" si="0"/>
        <v>380</v>
      </c>
      <c r="I7" s="4">
        <f t="shared" si="1"/>
        <v>76</v>
      </c>
      <c r="J7" s="4">
        <f>RANK(H7,$H$3:$H$21)</f>
        <v>12</v>
      </c>
      <c r="L7" s="6" t="s">
        <v>23</v>
      </c>
      <c r="M7" s="6" cm="1">
        <f t="array" ref="M7">SUM(COUNTIF(C3:C21,"&gt;="&amp;{0,60})*{1,-1})</f>
        <v>2</v>
      </c>
      <c r="N7" s="6" cm="1">
        <f t="array" ref="N7">SUM(COUNTIF(C3:C21,"&gt;="&amp;{60,70})*{1,-1})</f>
        <v>4</v>
      </c>
      <c r="O7" s="6" cm="1">
        <f t="array" ref="O7">SUM(COUNTIF(C3:C21,"&gt;="&amp;{70,80})*{1,-1})</f>
        <v>7</v>
      </c>
      <c r="P7" s="6" cm="1">
        <f t="array" ref="P7">SUM(COUNTIF(C3:C21,"&gt;="&amp;{80,90})*{1,-1})</f>
        <v>4</v>
      </c>
      <c r="Q7" s="6" cm="1">
        <f t="array" ref="Q7">SUM(COUNTIF(C3:C21,{"&gt;=90","&gt;100"})*{1,-1})</f>
        <v>2</v>
      </c>
    </row>
    <row r="8" customHeight="1" spans="1:17">
      <c r="A8" s="4">
        <v>23001206</v>
      </c>
      <c r="B8" s="4" t="s">
        <v>24</v>
      </c>
      <c r="C8" s="4">
        <v>75</v>
      </c>
      <c r="D8" s="4">
        <v>79</v>
      </c>
      <c r="E8" s="4">
        <v>69</v>
      </c>
      <c r="F8" s="4">
        <v>86</v>
      </c>
      <c r="G8" s="4">
        <v>85</v>
      </c>
      <c r="H8" s="4">
        <f t="shared" si="0"/>
        <v>394</v>
      </c>
      <c r="I8" s="4">
        <f t="shared" si="1"/>
        <v>78.8</v>
      </c>
      <c r="J8" s="4">
        <f>RANK(H8,$H$3:$H$21)</f>
        <v>7</v>
      </c>
      <c r="L8" s="6" t="s">
        <v>25</v>
      </c>
      <c r="M8" s="7">
        <f t="shared" ref="M8:Q8" si="2">M7/$M$5</f>
        <v>0.105263157894737</v>
      </c>
      <c r="N8" s="7">
        <f t="shared" si="2"/>
        <v>0.210526315789474</v>
      </c>
      <c r="O8" s="7">
        <f t="shared" si="2"/>
        <v>0.368421052631579</v>
      </c>
      <c r="P8" s="7">
        <f t="shared" si="2"/>
        <v>0.210526315789474</v>
      </c>
      <c r="Q8" s="7">
        <f t="shared" si="2"/>
        <v>0.105263157894737</v>
      </c>
    </row>
    <row r="9" customHeight="1" spans="1:10">
      <c r="A9" s="4">
        <v>23001207</v>
      </c>
      <c r="B9" s="4" t="s">
        <v>26</v>
      </c>
      <c r="C9" s="4">
        <v>71</v>
      </c>
      <c r="D9" s="4">
        <v>62</v>
      </c>
      <c r="E9" s="4">
        <v>79</v>
      </c>
      <c r="F9" s="4">
        <v>53</v>
      </c>
      <c r="G9" s="4">
        <v>63</v>
      </c>
      <c r="H9" s="4">
        <f t="shared" si="0"/>
        <v>328</v>
      </c>
      <c r="I9" s="4">
        <f t="shared" si="1"/>
        <v>65.6</v>
      </c>
      <c r="J9" s="4">
        <f>RANK(H9,$H$3:$H$21)</f>
        <v>18</v>
      </c>
    </row>
    <row r="10" customHeight="1" spans="1:10">
      <c r="A10" s="4">
        <v>23001208</v>
      </c>
      <c r="B10" s="4" t="s">
        <v>27</v>
      </c>
      <c r="C10" s="4">
        <v>84</v>
      </c>
      <c r="D10" s="4">
        <v>91</v>
      </c>
      <c r="E10" s="4">
        <v>58</v>
      </c>
      <c r="F10" s="4">
        <v>83</v>
      </c>
      <c r="G10" s="4">
        <v>66</v>
      </c>
      <c r="H10" s="4">
        <f t="shared" si="0"/>
        <v>382</v>
      </c>
      <c r="I10" s="4">
        <f t="shared" si="1"/>
        <v>76.4</v>
      </c>
      <c r="J10" s="4">
        <f>RANK(H10,$H$3:$H$21)</f>
        <v>11</v>
      </c>
    </row>
    <row r="11" customHeight="1" spans="1:10">
      <c r="A11" s="4">
        <v>23001209</v>
      </c>
      <c r="B11" s="4" t="s">
        <v>28</v>
      </c>
      <c r="C11" s="4">
        <v>46</v>
      </c>
      <c r="D11" s="4">
        <v>76</v>
      </c>
      <c r="E11" s="4">
        <v>73</v>
      </c>
      <c r="F11" s="4">
        <v>74</v>
      </c>
      <c r="G11" s="4">
        <v>78</v>
      </c>
      <c r="H11" s="4">
        <f t="shared" si="0"/>
        <v>347</v>
      </c>
      <c r="I11" s="4">
        <f t="shared" si="1"/>
        <v>69.4</v>
      </c>
      <c r="J11" s="4">
        <f>RANK(H11,$H$3:$H$21)</f>
        <v>15</v>
      </c>
    </row>
    <row r="12" customHeight="1" spans="1:10">
      <c r="A12" s="4">
        <v>23001210</v>
      </c>
      <c r="B12" s="4" t="s">
        <v>29</v>
      </c>
      <c r="C12" s="4">
        <v>95</v>
      </c>
      <c r="D12" s="4">
        <v>89</v>
      </c>
      <c r="E12" s="4">
        <v>82</v>
      </c>
      <c r="F12" s="4">
        <v>68</v>
      </c>
      <c r="G12" s="4">
        <v>62</v>
      </c>
      <c r="H12" s="4">
        <f t="shared" si="0"/>
        <v>396</v>
      </c>
      <c r="I12" s="4">
        <f t="shared" si="1"/>
        <v>79.2</v>
      </c>
      <c r="J12" s="4">
        <f>RANK(H12,$H$3:$H$21)</f>
        <v>6</v>
      </c>
    </row>
    <row r="13" customHeight="1" spans="1:10">
      <c r="A13" s="4">
        <v>23001211</v>
      </c>
      <c r="B13" s="4" t="s">
        <v>30</v>
      </c>
      <c r="C13" s="4">
        <v>86</v>
      </c>
      <c r="D13" s="4">
        <v>75</v>
      </c>
      <c r="E13" s="4">
        <v>71</v>
      </c>
      <c r="F13" s="4">
        <v>90</v>
      </c>
      <c r="G13" s="4">
        <v>87</v>
      </c>
      <c r="H13" s="4">
        <f t="shared" si="0"/>
        <v>409</v>
      </c>
      <c r="I13" s="4">
        <f t="shared" si="1"/>
        <v>81.8</v>
      </c>
      <c r="J13" s="4">
        <f>RANK(H13,$H$3:$H$21)</f>
        <v>3</v>
      </c>
    </row>
    <row r="14" customHeight="1" spans="1:10">
      <c r="A14" s="4">
        <v>23001212</v>
      </c>
      <c r="B14" s="4" t="s">
        <v>31</v>
      </c>
      <c r="C14" s="4">
        <v>79</v>
      </c>
      <c r="D14" s="4">
        <v>71</v>
      </c>
      <c r="E14" s="4">
        <v>60</v>
      </c>
      <c r="F14" s="4">
        <v>89</v>
      </c>
      <c r="G14" s="4">
        <v>84</v>
      </c>
      <c r="H14" s="4">
        <f t="shared" si="0"/>
        <v>383</v>
      </c>
      <c r="I14" s="4">
        <f t="shared" si="1"/>
        <v>76.6</v>
      </c>
      <c r="J14" s="4">
        <f>RANK(H14,$H$3:$H$21)</f>
        <v>10</v>
      </c>
    </row>
    <row r="15" customHeight="1" spans="1:10">
      <c r="A15" s="4">
        <v>23001213</v>
      </c>
      <c r="B15" s="4" t="s">
        <v>32</v>
      </c>
      <c r="C15" s="4">
        <v>68</v>
      </c>
      <c r="D15" s="4">
        <v>64</v>
      </c>
      <c r="E15" s="4">
        <v>49</v>
      </c>
      <c r="F15" s="4">
        <v>65</v>
      </c>
      <c r="G15" s="4">
        <v>70</v>
      </c>
      <c r="H15" s="4">
        <f t="shared" si="0"/>
        <v>316</v>
      </c>
      <c r="I15" s="4">
        <f t="shared" si="1"/>
        <v>63.2</v>
      </c>
      <c r="J15" s="4">
        <f>RANK(H15,$H$3:$H$21)</f>
        <v>19</v>
      </c>
    </row>
    <row r="16" customHeight="1" spans="1:10">
      <c r="A16" s="4">
        <v>23001214</v>
      </c>
      <c r="B16" s="4" t="s">
        <v>33</v>
      </c>
      <c r="C16" s="4">
        <v>63</v>
      </c>
      <c r="D16" s="4">
        <v>73</v>
      </c>
      <c r="E16" s="4">
        <v>76</v>
      </c>
      <c r="F16" s="4">
        <v>73</v>
      </c>
      <c r="G16" s="4">
        <v>61</v>
      </c>
      <c r="H16" s="4">
        <f t="shared" si="0"/>
        <v>346</v>
      </c>
      <c r="I16" s="4">
        <f t="shared" si="1"/>
        <v>69.2</v>
      </c>
      <c r="J16" s="4">
        <f>RANK(H16,$H$3:$H$21)</f>
        <v>17</v>
      </c>
    </row>
    <row r="17" customHeight="1" spans="1:10">
      <c r="A17" s="4">
        <v>23001215</v>
      </c>
      <c r="B17" s="4" t="s">
        <v>34</v>
      </c>
      <c r="C17" s="4">
        <v>60</v>
      </c>
      <c r="D17" s="4">
        <v>70</v>
      </c>
      <c r="E17" s="4">
        <v>71</v>
      </c>
      <c r="F17" s="4">
        <v>84</v>
      </c>
      <c r="G17" s="4">
        <v>68</v>
      </c>
      <c r="H17" s="4">
        <f t="shared" si="0"/>
        <v>353</v>
      </c>
      <c r="I17" s="4">
        <f t="shared" si="1"/>
        <v>70.6</v>
      </c>
      <c r="J17" s="4">
        <f>RANK(H17,$H$3:$H$21)</f>
        <v>14</v>
      </c>
    </row>
    <row r="18" customHeight="1" spans="1:10">
      <c r="A18" s="4">
        <v>23001216</v>
      </c>
      <c r="B18" s="4" t="s">
        <v>35</v>
      </c>
      <c r="C18" s="4">
        <v>82</v>
      </c>
      <c r="D18" s="4">
        <v>88</v>
      </c>
      <c r="E18" s="4">
        <v>75</v>
      </c>
      <c r="F18" s="4">
        <v>61</v>
      </c>
      <c r="G18" s="4">
        <v>79</v>
      </c>
      <c r="H18" s="4">
        <f t="shared" si="0"/>
        <v>385</v>
      </c>
      <c r="I18" s="4">
        <f t="shared" si="1"/>
        <v>77</v>
      </c>
      <c r="J18" s="4">
        <f>RANK(H18,$H$3:$H$21)</f>
        <v>8</v>
      </c>
    </row>
    <row r="19" customHeight="1" spans="1:10">
      <c r="A19" s="4">
        <v>23001217</v>
      </c>
      <c r="B19" s="4" t="s">
        <v>36</v>
      </c>
      <c r="C19" s="4">
        <v>73</v>
      </c>
      <c r="D19" s="4">
        <v>65</v>
      </c>
      <c r="E19" s="4">
        <v>80</v>
      </c>
      <c r="F19" s="4">
        <v>79</v>
      </c>
      <c r="G19" s="4">
        <v>88</v>
      </c>
      <c r="H19" s="4">
        <f t="shared" si="0"/>
        <v>385</v>
      </c>
      <c r="I19" s="4">
        <f t="shared" si="1"/>
        <v>77</v>
      </c>
      <c r="J19" s="4">
        <f>RANK(H19,$H$3:$H$21)</f>
        <v>8</v>
      </c>
    </row>
    <row r="20" customHeight="1" spans="1:10">
      <c r="A20" s="4">
        <v>23001218</v>
      </c>
      <c r="B20" s="4" t="s">
        <v>37</v>
      </c>
      <c r="C20" s="4">
        <v>77</v>
      </c>
      <c r="D20" s="4">
        <v>71</v>
      </c>
      <c r="E20" s="4">
        <v>74</v>
      </c>
      <c r="F20" s="4">
        <v>64</v>
      </c>
      <c r="G20" s="4">
        <v>75</v>
      </c>
      <c r="H20" s="4">
        <f t="shared" si="0"/>
        <v>361</v>
      </c>
      <c r="I20" s="4">
        <f t="shared" si="1"/>
        <v>72.2</v>
      </c>
      <c r="J20" s="4">
        <f>RANK(H20,$H$3:$H$21)</f>
        <v>13</v>
      </c>
    </row>
    <row r="21" customHeight="1" spans="1:10">
      <c r="A21" s="4">
        <v>23001219</v>
      </c>
      <c r="B21" s="4" t="s">
        <v>38</v>
      </c>
      <c r="C21" s="4">
        <v>74</v>
      </c>
      <c r="D21" s="4">
        <v>81</v>
      </c>
      <c r="E21" s="4">
        <v>79</v>
      </c>
      <c r="F21" s="4">
        <v>85</v>
      </c>
      <c r="G21" s="4">
        <v>80</v>
      </c>
      <c r="H21" s="4">
        <f t="shared" si="0"/>
        <v>399</v>
      </c>
      <c r="I21" s="4">
        <f t="shared" si="1"/>
        <v>79.8</v>
      </c>
      <c r="J21" s="4">
        <f>RANK(H21,$H$3:$H$21)</f>
        <v>5</v>
      </c>
    </row>
    <row r="22" customHeight="1"/>
    <row r="23" customHeight="1" spans="2:7">
      <c r="B23" t="s">
        <v>39</v>
      </c>
      <c r="C23" s="5">
        <f t="shared" ref="C23:G23" si="3">AVERAGE(C3:C21)</f>
        <v>73.8421052631579</v>
      </c>
      <c r="D23" s="5">
        <f t="shared" si="3"/>
        <v>77.0526315789474</v>
      </c>
      <c r="E23" s="5">
        <f t="shared" si="3"/>
        <v>73.5263157894737</v>
      </c>
      <c r="F23" s="5">
        <f t="shared" si="3"/>
        <v>75.5789473684211</v>
      </c>
      <c r="G23" s="5">
        <f t="shared" si="3"/>
        <v>75.8947368421053</v>
      </c>
    </row>
    <row r="24" customHeight="1" spans="3:7">
      <c r="C24" s="5"/>
      <c r="D24" s="5"/>
      <c r="E24" s="5"/>
      <c r="F24" s="5"/>
      <c r="G24" s="5"/>
    </row>
  </sheetData>
  <mergeCells count="1">
    <mergeCell ref="A1:J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期末考试成绩表统计表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Lazyqq</cp:lastModifiedBy>
  <dcterms:created xsi:type="dcterms:W3CDTF">2024-06-12T11:14:00Z</dcterms:created>
  <dcterms:modified xsi:type="dcterms:W3CDTF">2024-06-23T07:18:08Z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A5205546B7AB48BC957CF9E4F2DEAC96_13</vt:lpwstr>
  </property>
  <property fmtid="{D5CDD505-2E9C-101B-9397-08002B2CF9AE}" pid="3" name="KSOProductBuildVer">
    <vt:lpwstr>2052-12.1.0.16929</vt:lpwstr>
  </property>
</Properties>
</file>